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1 - PROJETOS DE PAVIMENTAÇÃO\PROJETOS 2023\MARIANA\RUA DO COMÉÉÉÉRCIO\APROVADO CAIXA\editaveis\"/>
    </mc:Choice>
  </mc:AlternateContent>
  <xr:revisionPtr revIDLastSave="0" documentId="13_ncr:1_{F5BDEF19-6774-4A91-BB44-B9469CB964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6" i="1" l="1"/>
  <c r="J216" i="1"/>
  <c r="M216" i="1" s="1"/>
  <c r="N215" i="1"/>
  <c r="K214" i="1"/>
  <c r="J214" i="1"/>
  <c r="M214" i="1" s="1"/>
  <c r="K213" i="1"/>
  <c r="J213" i="1"/>
  <c r="M213" i="1" s="1"/>
  <c r="M212" i="1"/>
  <c r="N212" i="1" s="1"/>
  <c r="K212" i="1"/>
  <c r="L212" i="1" s="1"/>
  <c r="J212" i="1"/>
  <c r="M211" i="1"/>
  <c r="N211" i="1" s="1"/>
  <c r="K211" i="1"/>
  <c r="J211" i="1"/>
  <c r="N210" i="1"/>
  <c r="K209" i="1"/>
  <c r="J209" i="1"/>
  <c r="M209" i="1" s="1"/>
  <c r="K208" i="1"/>
  <c r="J208" i="1"/>
  <c r="M208" i="1" s="1"/>
  <c r="M207" i="1"/>
  <c r="N207" i="1" s="1"/>
  <c r="L207" i="1"/>
  <c r="K207" i="1"/>
  <c r="J207" i="1"/>
  <c r="N206" i="1"/>
  <c r="M206" i="1"/>
  <c r="L206" i="1"/>
  <c r="K206" i="1"/>
  <c r="J206" i="1"/>
  <c r="M205" i="1"/>
  <c r="N205" i="1" s="1"/>
  <c r="K205" i="1"/>
  <c r="L205" i="1" s="1"/>
  <c r="J205" i="1"/>
  <c r="K204" i="1"/>
  <c r="J204" i="1"/>
  <c r="M204" i="1" s="1"/>
  <c r="M203" i="1"/>
  <c r="N203" i="1" s="1"/>
  <c r="L203" i="1"/>
  <c r="K203" i="1"/>
  <c r="J203" i="1"/>
  <c r="K202" i="1"/>
  <c r="J202" i="1"/>
  <c r="M202" i="1" s="1"/>
  <c r="M201" i="1"/>
  <c r="N201" i="1" s="1"/>
  <c r="K201" i="1"/>
  <c r="L201" i="1" s="1"/>
  <c r="J201" i="1"/>
  <c r="K200" i="1"/>
  <c r="J200" i="1"/>
  <c r="M200" i="1" s="1"/>
  <c r="M199" i="1"/>
  <c r="N199" i="1" s="1"/>
  <c r="L199" i="1"/>
  <c r="K199" i="1"/>
  <c r="J199" i="1"/>
  <c r="N198" i="1"/>
  <c r="M197" i="1"/>
  <c r="N197" i="1" s="1"/>
  <c r="K197" i="1"/>
  <c r="J197" i="1"/>
  <c r="K196" i="1"/>
  <c r="J196" i="1"/>
  <c r="M196" i="1" s="1"/>
  <c r="K195" i="1"/>
  <c r="J195" i="1"/>
  <c r="M195" i="1" s="1"/>
  <c r="M194" i="1"/>
  <c r="L194" i="1" s="1"/>
  <c r="K194" i="1"/>
  <c r="J194" i="1"/>
  <c r="M193" i="1"/>
  <c r="N193" i="1" s="1"/>
  <c r="K193" i="1"/>
  <c r="J193" i="1"/>
  <c r="K192" i="1"/>
  <c r="J192" i="1"/>
  <c r="M192" i="1" s="1"/>
  <c r="M191" i="1"/>
  <c r="N191" i="1" s="1"/>
  <c r="K191" i="1"/>
  <c r="L191" i="1" s="1"/>
  <c r="J191" i="1"/>
  <c r="M190" i="1"/>
  <c r="L190" i="1" s="1"/>
  <c r="K190" i="1"/>
  <c r="J190" i="1"/>
  <c r="M189" i="1"/>
  <c r="N189" i="1" s="1"/>
  <c r="K189" i="1"/>
  <c r="J189" i="1"/>
  <c r="K188" i="1"/>
  <c r="J188" i="1"/>
  <c r="M188" i="1" s="1"/>
  <c r="K187" i="1"/>
  <c r="J187" i="1"/>
  <c r="M187" i="1" s="1"/>
  <c r="N186" i="1"/>
  <c r="N185" i="1"/>
  <c r="M185" i="1"/>
  <c r="L185" i="1"/>
  <c r="K185" i="1"/>
  <c r="J185" i="1"/>
  <c r="K184" i="1"/>
  <c r="J184" i="1"/>
  <c r="M184" i="1" s="1"/>
  <c r="K183" i="1"/>
  <c r="J183" i="1"/>
  <c r="M183" i="1" s="1"/>
  <c r="M182" i="1"/>
  <c r="N182" i="1" s="1"/>
  <c r="K182" i="1"/>
  <c r="L182" i="1" s="1"/>
  <c r="J182" i="1"/>
  <c r="N181" i="1"/>
  <c r="M181" i="1"/>
  <c r="L181" i="1"/>
  <c r="K181" i="1"/>
  <c r="J181" i="1"/>
  <c r="K180" i="1"/>
  <c r="J180" i="1"/>
  <c r="M180" i="1" s="1"/>
  <c r="M179" i="1"/>
  <c r="N179" i="1" s="1"/>
  <c r="K179" i="1"/>
  <c r="L179" i="1" s="1"/>
  <c r="J179" i="1"/>
  <c r="K178" i="1"/>
  <c r="J178" i="1"/>
  <c r="M178" i="1" s="1"/>
  <c r="N177" i="1"/>
  <c r="M177" i="1"/>
  <c r="L177" i="1"/>
  <c r="K177" i="1"/>
  <c r="J177" i="1"/>
  <c r="K176" i="1"/>
  <c r="J176" i="1"/>
  <c r="M176" i="1" s="1"/>
  <c r="K175" i="1"/>
  <c r="J175" i="1"/>
  <c r="M175" i="1" s="1"/>
  <c r="N174" i="1"/>
  <c r="K173" i="1"/>
  <c r="J173" i="1"/>
  <c r="M173" i="1" s="1"/>
  <c r="M172" i="1"/>
  <c r="N172" i="1" s="1"/>
  <c r="K172" i="1"/>
  <c r="J172" i="1"/>
  <c r="K171" i="1"/>
  <c r="J171" i="1"/>
  <c r="M171" i="1" s="1"/>
  <c r="M170" i="1"/>
  <c r="N170" i="1" s="1"/>
  <c r="K170" i="1"/>
  <c r="L170" i="1" s="1"/>
  <c r="J170" i="1"/>
  <c r="M169" i="1"/>
  <c r="N169" i="1" s="1"/>
  <c r="K169" i="1"/>
  <c r="L169" i="1" s="1"/>
  <c r="J169" i="1"/>
  <c r="M168" i="1"/>
  <c r="N168" i="1" s="1"/>
  <c r="K168" i="1"/>
  <c r="J168" i="1"/>
  <c r="M167" i="1"/>
  <c r="N167" i="1" s="1"/>
  <c r="K167" i="1"/>
  <c r="J167" i="1"/>
  <c r="K166" i="1"/>
  <c r="J166" i="1"/>
  <c r="M166" i="1" s="1"/>
  <c r="M165" i="1"/>
  <c r="N165" i="1" s="1"/>
  <c r="K165" i="1"/>
  <c r="L165" i="1" s="1"/>
  <c r="J165" i="1"/>
  <c r="M164" i="1"/>
  <c r="N164" i="1" s="1"/>
  <c r="K164" i="1"/>
  <c r="J164" i="1"/>
  <c r="K163" i="1"/>
  <c r="J163" i="1"/>
  <c r="M163" i="1" s="1"/>
  <c r="N162" i="1"/>
  <c r="K161" i="1"/>
  <c r="J161" i="1"/>
  <c r="M161" i="1" s="1"/>
  <c r="N160" i="1"/>
  <c r="M159" i="1"/>
  <c r="N159" i="1" s="1"/>
  <c r="L159" i="1"/>
  <c r="K159" i="1"/>
  <c r="J159" i="1"/>
  <c r="N158" i="1"/>
  <c r="M158" i="1"/>
  <c r="L158" i="1"/>
  <c r="K158" i="1"/>
  <c r="J158" i="1"/>
  <c r="K157" i="1"/>
  <c r="J157" i="1"/>
  <c r="M157" i="1" s="1"/>
  <c r="M156" i="1"/>
  <c r="N156" i="1" s="1"/>
  <c r="K156" i="1"/>
  <c r="L156" i="1" s="1"/>
  <c r="J156" i="1"/>
  <c r="M155" i="1"/>
  <c r="N155" i="1" s="1"/>
  <c r="L155" i="1"/>
  <c r="K155" i="1"/>
  <c r="J155" i="1"/>
  <c r="N154" i="1"/>
  <c r="M154" i="1"/>
  <c r="L154" i="1"/>
  <c r="K154" i="1"/>
  <c r="J154" i="1"/>
  <c r="M153" i="1"/>
  <c r="N153" i="1" s="1"/>
  <c r="K153" i="1"/>
  <c r="L153" i="1" s="1"/>
  <c r="J153" i="1"/>
  <c r="K152" i="1"/>
  <c r="J152" i="1"/>
  <c r="M152" i="1" s="1"/>
  <c r="M151" i="1"/>
  <c r="N151" i="1" s="1"/>
  <c r="L151" i="1"/>
  <c r="K151" i="1"/>
  <c r="J151" i="1"/>
  <c r="N150" i="1"/>
  <c r="M150" i="1"/>
  <c r="L150" i="1"/>
  <c r="K150" i="1"/>
  <c r="J150" i="1"/>
  <c r="K149" i="1"/>
  <c r="J149" i="1"/>
  <c r="M149" i="1" s="1"/>
  <c r="N148" i="1"/>
  <c r="K147" i="1"/>
  <c r="J147" i="1"/>
  <c r="M147" i="1" s="1"/>
  <c r="M146" i="1"/>
  <c r="L146" i="1" s="1"/>
  <c r="K146" i="1"/>
  <c r="J146" i="1"/>
  <c r="M145" i="1"/>
  <c r="N145" i="1" s="1"/>
  <c r="K145" i="1"/>
  <c r="J145" i="1"/>
  <c r="M144" i="1"/>
  <c r="N144" i="1" s="1"/>
  <c r="K144" i="1"/>
  <c r="L144" i="1" s="1"/>
  <c r="J144" i="1"/>
  <c r="M143" i="1"/>
  <c r="N143" i="1" s="1"/>
  <c r="K143" i="1"/>
  <c r="L143" i="1" s="1"/>
  <c r="J143" i="1"/>
  <c r="M142" i="1"/>
  <c r="L142" i="1" s="1"/>
  <c r="K142" i="1"/>
  <c r="J142" i="1"/>
  <c r="M141" i="1"/>
  <c r="N141" i="1" s="1"/>
  <c r="K141" i="1"/>
  <c r="J141" i="1"/>
  <c r="K140" i="1"/>
  <c r="J140" i="1"/>
  <c r="M140" i="1" s="1"/>
  <c r="M139" i="1"/>
  <c r="N139" i="1" s="1"/>
  <c r="K139" i="1"/>
  <c r="L139" i="1" s="1"/>
  <c r="J139" i="1"/>
  <c r="M138" i="1"/>
  <c r="L138" i="1" s="1"/>
  <c r="K138" i="1"/>
  <c r="J138" i="1"/>
  <c r="M137" i="1"/>
  <c r="N137" i="1" s="1"/>
  <c r="K137" i="1"/>
  <c r="J137" i="1"/>
  <c r="N136" i="1"/>
  <c r="K135" i="1"/>
  <c r="J135" i="1"/>
  <c r="M135" i="1" s="1"/>
  <c r="K134" i="1"/>
  <c r="J134" i="1"/>
  <c r="M134" i="1" s="1"/>
  <c r="K133" i="1"/>
  <c r="J133" i="1"/>
  <c r="M133" i="1" s="1"/>
  <c r="N132" i="1"/>
  <c r="M132" i="1"/>
  <c r="L132" i="1"/>
  <c r="K132" i="1"/>
  <c r="J132" i="1"/>
  <c r="M131" i="1"/>
  <c r="N131" i="1" s="1"/>
  <c r="K131" i="1"/>
  <c r="L131" i="1" s="1"/>
  <c r="J131" i="1"/>
  <c r="K130" i="1"/>
  <c r="J130" i="1"/>
  <c r="M130" i="1" s="1"/>
  <c r="N129" i="1"/>
  <c r="M129" i="1"/>
  <c r="L129" i="1"/>
  <c r="K129" i="1"/>
  <c r="J129" i="1"/>
  <c r="K128" i="1"/>
  <c r="J128" i="1"/>
  <c r="M128" i="1" s="1"/>
  <c r="M127" i="1"/>
  <c r="N127" i="1" s="1"/>
  <c r="K127" i="1"/>
  <c r="L127" i="1" s="1"/>
  <c r="J127" i="1"/>
  <c r="K126" i="1"/>
  <c r="J126" i="1"/>
  <c r="M126" i="1" s="1"/>
  <c r="K125" i="1"/>
  <c r="J125" i="1"/>
  <c r="M125" i="1" s="1"/>
  <c r="N124" i="1"/>
  <c r="K123" i="1"/>
  <c r="J123" i="1"/>
  <c r="M123" i="1" s="1"/>
  <c r="K122" i="1"/>
  <c r="J122" i="1"/>
  <c r="M122" i="1" s="1"/>
  <c r="K121" i="1"/>
  <c r="J121" i="1"/>
  <c r="M121" i="1" s="1"/>
  <c r="M120" i="1"/>
  <c r="N120" i="1" s="1"/>
  <c r="K120" i="1"/>
  <c r="J120" i="1"/>
  <c r="K119" i="1"/>
  <c r="J119" i="1"/>
  <c r="M119" i="1" s="1"/>
  <c r="K118" i="1"/>
  <c r="J118" i="1"/>
  <c r="M118" i="1" s="1"/>
  <c r="M117" i="1"/>
  <c r="N117" i="1" s="1"/>
  <c r="K117" i="1"/>
  <c r="L117" i="1" s="1"/>
  <c r="J117" i="1"/>
  <c r="M116" i="1"/>
  <c r="N116" i="1" s="1"/>
  <c r="K116" i="1"/>
  <c r="J116" i="1"/>
  <c r="K115" i="1"/>
  <c r="J115" i="1"/>
  <c r="M115" i="1" s="1"/>
  <c r="M114" i="1"/>
  <c r="N114" i="1" s="1"/>
  <c r="K114" i="1"/>
  <c r="L114" i="1" s="1"/>
  <c r="J114" i="1"/>
  <c r="K113" i="1"/>
  <c r="J113" i="1"/>
  <c r="M113" i="1" s="1"/>
  <c r="M112" i="1"/>
  <c r="N112" i="1" s="1"/>
  <c r="K112" i="1"/>
  <c r="J112" i="1"/>
  <c r="K111" i="1"/>
  <c r="J111" i="1"/>
  <c r="M111" i="1" s="1"/>
  <c r="K110" i="1"/>
  <c r="J110" i="1"/>
  <c r="M110" i="1" s="1"/>
  <c r="N109" i="1"/>
  <c r="M108" i="1"/>
  <c r="N108" i="1" s="1"/>
  <c r="K108" i="1"/>
  <c r="L108" i="1" s="1"/>
  <c r="J108" i="1"/>
  <c r="N107" i="1"/>
  <c r="M107" i="1"/>
  <c r="L107" i="1" s="1"/>
  <c r="K107" i="1"/>
  <c r="J107" i="1"/>
  <c r="K106" i="1"/>
  <c r="J106" i="1"/>
  <c r="M106" i="1" s="1"/>
  <c r="M105" i="1"/>
  <c r="N105" i="1" s="1"/>
  <c r="K105" i="1"/>
  <c r="L105" i="1" s="1"/>
  <c r="J105" i="1"/>
  <c r="M104" i="1"/>
  <c r="N104" i="1" s="1"/>
  <c r="K104" i="1"/>
  <c r="L104" i="1" s="1"/>
  <c r="J104" i="1"/>
  <c r="N103" i="1"/>
  <c r="M103" i="1"/>
  <c r="L103" i="1" s="1"/>
  <c r="K103" i="1"/>
  <c r="J103" i="1"/>
  <c r="N102" i="1"/>
  <c r="M102" i="1"/>
  <c r="K102" i="1"/>
  <c r="L102" i="1" s="1"/>
  <c r="J102" i="1"/>
  <c r="K101" i="1"/>
  <c r="J101" i="1"/>
  <c r="M101" i="1" s="1"/>
  <c r="M100" i="1"/>
  <c r="N100" i="1" s="1"/>
  <c r="K100" i="1"/>
  <c r="L100" i="1" s="1"/>
  <c r="J100" i="1"/>
  <c r="N99" i="1"/>
  <c r="M99" i="1"/>
  <c r="L99" i="1" s="1"/>
  <c r="K99" i="1"/>
  <c r="J99" i="1"/>
  <c r="K98" i="1"/>
  <c r="J98" i="1"/>
  <c r="M98" i="1" s="1"/>
  <c r="N97" i="1"/>
  <c r="K96" i="1"/>
  <c r="J96" i="1"/>
  <c r="M96" i="1" s="1"/>
  <c r="N95" i="1"/>
  <c r="M94" i="1"/>
  <c r="L94" i="1" s="1"/>
  <c r="K94" i="1"/>
  <c r="J94" i="1"/>
  <c r="M93" i="1"/>
  <c r="N93" i="1" s="1"/>
  <c r="K93" i="1"/>
  <c r="J93" i="1"/>
  <c r="K92" i="1"/>
  <c r="J92" i="1"/>
  <c r="M92" i="1" s="1"/>
  <c r="M91" i="1"/>
  <c r="N91" i="1" s="1"/>
  <c r="K91" i="1"/>
  <c r="L91" i="1" s="1"/>
  <c r="J91" i="1"/>
  <c r="M90" i="1"/>
  <c r="L90" i="1" s="1"/>
  <c r="K90" i="1"/>
  <c r="J90" i="1"/>
  <c r="M89" i="1"/>
  <c r="N89" i="1" s="1"/>
  <c r="K89" i="1"/>
  <c r="J89" i="1"/>
  <c r="M88" i="1"/>
  <c r="N88" i="1" s="1"/>
  <c r="K88" i="1"/>
  <c r="L88" i="1" s="1"/>
  <c r="J88" i="1"/>
  <c r="K87" i="1"/>
  <c r="J87" i="1"/>
  <c r="M87" i="1" s="1"/>
  <c r="M86" i="1"/>
  <c r="L86" i="1" s="1"/>
  <c r="K86" i="1"/>
  <c r="J86" i="1"/>
  <c r="M85" i="1"/>
  <c r="N85" i="1" s="1"/>
  <c r="K85" i="1"/>
  <c r="J85" i="1"/>
  <c r="K84" i="1"/>
  <c r="J84" i="1"/>
  <c r="M84" i="1" s="1"/>
  <c r="K83" i="1"/>
  <c r="J83" i="1"/>
  <c r="M83" i="1" s="1"/>
  <c r="N82" i="1"/>
  <c r="N81" i="1"/>
  <c r="M81" i="1"/>
  <c r="L81" i="1"/>
  <c r="K81" i="1"/>
  <c r="J81" i="1"/>
  <c r="K80" i="1"/>
  <c r="J80" i="1"/>
  <c r="M80" i="1" s="1"/>
  <c r="K79" i="1"/>
  <c r="J79" i="1"/>
  <c r="M79" i="1" s="1"/>
  <c r="M78" i="1"/>
  <c r="N78" i="1" s="1"/>
  <c r="K78" i="1"/>
  <c r="L78" i="1" s="1"/>
  <c r="J78" i="1"/>
  <c r="N77" i="1"/>
  <c r="M77" i="1"/>
  <c r="L77" i="1"/>
  <c r="K77" i="1"/>
  <c r="J77" i="1"/>
  <c r="K76" i="1"/>
  <c r="J76" i="1"/>
  <c r="M76" i="1" s="1"/>
  <c r="M75" i="1"/>
  <c r="N75" i="1" s="1"/>
  <c r="K75" i="1"/>
  <c r="L75" i="1" s="1"/>
  <c r="J75" i="1"/>
  <c r="K74" i="1"/>
  <c r="J74" i="1"/>
  <c r="M74" i="1" s="1"/>
  <c r="N73" i="1"/>
  <c r="M73" i="1"/>
  <c r="L73" i="1"/>
  <c r="K73" i="1"/>
  <c r="J73" i="1"/>
  <c r="K72" i="1"/>
  <c r="J72" i="1"/>
  <c r="M72" i="1" s="1"/>
  <c r="K71" i="1"/>
  <c r="J71" i="1"/>
  <c r="M71" i="1" s="1"/>
  <c r="N70" i="1"/>
  <c r="K69" i="1"/>
  <c r="J69" i="1"/>
  <c r="M69" i="1" s="1"/>
  <c r="M68" i="1"/>
  <c r="N68" i="1" s="1"/>
  <c r="K68" i="1"/>
  <c r="J68" i="1"/>
  <c r="K67" i="1"/>
  <c r="J67" i="1"/>
  <c r="M67" i="1" s="1"/>
  <c r="K66" i="1"/>
  <c r="J66" i="1"/>
  <c r="M66" i="1" s="1"/>
  <c r="K65" i="1"/>
  <c r="J65" i="1"/>
  <c r="M65" i="1" s="1"/>
  <c r="M64" i="1"/>
  <c r="N64" i="1" s="1"/>
  <c r="K64" i="1"/>
  <c r="J64" i="1"/>
  <c r="M63" i="1"/>
  <c r="N63" i="1" s="1"/>
  <c r="K63" i="1"/>
  <c r="J63" i="1"/>
  <c r="M62" i="1"/>
  <c r="N62" i="1" s="1"/>
  <c r="K62" i="1"/>
  <c r="L62" i="1" s="1"/>
  <c r="J62" i="1"/>
  <c r="K61" i="1"/>
  <c r="J61" i="1"/>
  <c r="M61" i="1" s="1"/>
  <c r="M60" i="1"/>
  <c r="N60" i="1" s="1"/>
  <c r="K60" i="1"/>
  <c r="J60" i="1"/>
  <c r="K59" i="1"/>
  <c r="J59" i="1"/>
  <c r="M59" i="1" s="1"/>
  <c r="M58" i="1"/>
  <c r="N58" i="1" s="1"/>
  <c r="K58" i="1"/>
  <c r="L58" i="1" s="1"/>
  <c r="J58" i="1"/>
  <c r="K57" i="1"/>
  <c r="J57" i="1"/>
  <c r="M57" i="1" s="1"/>
  <c r="M56" i="1"/>
  <c r="N56" i="1" s="1"/>
  <c r="K56" i="1"/>
  <c r="J56" i="1"/>
  <c r="N55" i="1"/>
  <c r="K54" i="1"/>
  <c r="J54" i="1"/>
  <c r="M54" i="1" s="1"/>
  <c r="K53" i="1"/>
  <c r="J53" i="1"/>
  <c r="M53" i="1" s="1"/>
  <c r="M52" i="1"/>
  <c r="N52" i="1" s="1"/>
  <c r="K52" i="1"/>
  <c r="L52" i="1" s="1"/>
  <c r="J52" i="1"/>
  <c r="N51" i="1"/>
  <c r="M51" i="1"/>
  <c r="L51" i="1" s="1"/>
  <c r="K51" i="1"/>
  <c r="J51" i="1"/>
  <c r="N50" i="1"/>
  <c r="M50" i="1"/>
  <c r="K50" i="1"/>
  <c r="L50" i="1" s="1"/>
  <c r="J50" i="1"/>
  <c r="K49" i="1"/>
  <c r="J49" i="1"/>
  <c r="M49" i="1" s="1"/>
  <c r="N48" i="1"/>
  <c r="M48" i="1"/>
  <c r="K48" i="1"/>
  <c r="L48" i="1" s="1"/>
  <c r="J48" i="1"/>
  <c r="N47" i="1"/>
  <c r="M47" i="1"/>
  <c r="L47" i="1" s="1"/>
  <c r="K47" i="1"/>
  <c r="J47" i="1"/>
  <c r="N46" i="1"/>
  <c r="M46" i="1"/>
  <c r="K46" i="1"/>
  <c r="L46" i="1" s="1"/>
  <c r="J46" i="1"/>
  <c r="K45" i="1"/>
  <c r="J45" i="1"/>
  <c r="M45" i="1" s="1"/>
  <c r="M44" i="1"/>
  <c r="N44" i="1" s="1"/>
  <c r="K44" i="1"/>
  <c r="L44" i="1" s="1"/>
  <c r="J44" i="1"/>
  <c r="N43" i="1"/>
  <c r="N42" i="1"/>
  <c r="M42" i="1"/>
  <c r="K42" i="1"/>
  <c r="L42" i="1" s="1"/>
  <c r="J42" i="1"/>
  <c r="K41" i="1"/>
  <c r="J41" i="1"/>
  <c r="M41" i="1" s="1"/>
  <c r="K40" i="1"/>
  <c r="J40" i="1"/>
  <c r="M40" i="1" s="1"/>
  <c r="M39" i="1"/>
  <c r="N39" i="1" s="1"/>
  <c r="L39" i="1"/>
  <c r="K39" i="1"/>
  <c r="J39" i="1"/>
  <c r="N38" i="1"/>
  <c r="M38" i="1"/>
  <c r="K38" i="1"/>
  <c r="L38" i="1" s="1"/>
  <c r="J38" i="1"/>
  <c r="K37" i="1"/>
  <c r="J37" i="1"/>
  <c r="M37" i="1" s="1"/>
  <c r="M36" i="1"/>
  <c r="N36" i="1" s="1"/>
  <c r="K36" i="1"/>
  <c r="L36" i="1" s="1"/>
  <c r="J36" i="1"/>
  <c r="M35" i="1"/>
  <c r="N35" i="1" s="1"/>
  <c r="L35" i="1"/>
  <c r="K35" i="1"/>
  <c r="J35" i="1"/>
  <c r="N34" i="1"/>
  <c r="M34" i="1"/>
  <c r="K34" i="1"/>
  <c r="L34" i="1" s="1"/>
  <c r="J34" i="1"/>
  <c r="K33" i="1"/>
  <c r="J33" i="1"/>
  <c r="M33" i="1" s="1"/>
  <c r="K32" i="1"/>
  <c r="J32" i="1"/>
  <c r="M32" i="1" s="1"/>
  <c r="N31" i="1"/>
  <c r="M30" i="1"/>
  <c r="L30" i="1" s="1"/>
  <c r="K30" i="1"/>
  <c r="J30" i="1"/>
  <c r="M29" i="1"/>
  <c r="N29" i="1" s="1"/>
  <c r="L29" i="1"/>
  <c r="K29" i="1"/>
  <c r="J29" i="1"/>
  <c r="M28" i="1"/>
  <c r="N28" i="1" s="1"/>
  <c r="K28" i="1"/>
  <c r="L28" i="1" s="1"/>
  <c r="J28" i="1"/>
  <c r="M27" i="1"/>
  <c r="N27" i="1" s="1"/>
  <c r="K27" i="1"/>
  <c r="L27" i="1" s="1"/>
  <c r="J27" i="1"/>
  <c r="M26" i="1"/>
  <c r="L26" i="1" s="1"/>
  <c r="K26" i="1"/>
  <c r="J26" i="1"/>
  <c r="M25" i="1"/>
  <c r="N25" i="1" s="1"/>
  <c r="L25" i="1"/>
  <c r="K25" i="1"/>
  <c r="J25" i="1"/>
  <c r="M24" i="1"/>
  <c r="N24" i="1" s="1"/>
  <c r="K24" i="1"/>
  <c r="L24" i="1" s="1"/>
  <c r="J24" i="1"/>
  <c r="K23" i="1"/>
  <c r="J23" i="1"/>
  <c r="M23" i="1" s="1"/>
  <c r="M22" i="1"/>
  <c r="L22" i="1" s="1"/>
  <c r="K22" i="1"/>
  <c r="J22" i="1"/>
  <c r="M21" i="1"/>
  <c r="N21" i="1" s="1"/>
  <c r="L21" i="1"/>
  <c r="K21" i="1"/>
  <c r="J21" i="1"/>
  <c r="K20" i="1"/>
  <c r="J20" i="1"/>
  <c r="M20" i="1" s="1"/>
  <c r="K19" i="1"/>
  <c r="J19" i="1"/>
  <c r="M19" i="1" s="1"/>
  <c r="M18" i="1"/>
  <c r="L18" i="1" s="1"/>
  <c r="K18" i="1"/>
  <c r="J18" i="1"/>
  <c r="M17" i="1"/>
  <c r="N17" i="1" s="1"/>
  <c r="L17" i="1"/>
  <c r="K17" i="1"/>
  <c r="J17" i="1"/>
  <c r="M16" i="1"/>
  <c r="N16" i="1" s="1"/>
  <c r="K16" i="1"/>
  <c r="L16" i="1" s="1"/>
  <c r="J16" i="1"/>
  <c r="K15" i="1"/>
  <c r="J15" i="1"/>
  <c r="M15" i="1" s="1"/>
  <c r="M14" i="1"/>
  <c r="L14" i="1" s="1"/>
  <c r="K14" i="1"/>
  <c r="J14" i="1"/>
  <c r="M13" i="1"/>
  <c r="N13" i="1" s="1"/>
  <c r="L13" i="1"/>
  <c r="K13" i="1"/>
  <c r="J13" i="1"/>
  <c r="M12" i="1"/>
  <c r="N12" i="1" s="1"/>
  <c r="K12" i="1"/>
  <c r="L12" i="1" s="1"/>
  <c r="J12" i="1"/>
  <c r="M11" i="1"/>
  <c r="N11" i="1" s="1"/>
  <c r="K11" i="1"/>
  <c r="L11" i="1" s="1"/>
  <c r="J11" i="1"/>
  <c r="M10" i="1"/>
  <c r="L10" i="1" s="1"/>
  <c r="K10" i="1"/>
  <c r="J10" i="1"/>
  <c r="M9" i="1"/>
  <c r="N9" i="1" s="1"/>
  <c r="L9" i="1"/>
  <c r="K9" i="1"/>
  <c r="J9" i="1"/>
  <c r="N8" i="1"/>
  <c r="K7" i="1"/>
  <c r="J7" i="1"/>
  <c r="M7" i="1" s="1"/>
  <c r="N6" i="1"/>
  <c r="N171" i="1" l="1"/>
  <c r="L171" i="1"/>
  <c r="N202" i="1"/>
  <c r="L202" i="1"/>
  <c r="L23" i="1"/>
  <c r="N23" i="1"/>
  <c r="N37" i="1"/>
  <c r="L37" i="1"/>
  <c r="N66" i="1"/>
  <c r="L66" i="1"/>
  <c r="L157" i="1"/>
  <c r="N157" i="1"/>
  <c r="N113" i="1"/>
  <c r="L113" i="1"/>
  <c r="L83" i="1"/>
  <c r="N83" i="1"/>
  <c r="N122" i="1"/>
  <c r="L122" i="1"/>
  <c r="N106" i="1"/>
  <c r="L106" i="1"/>
  <c r="N123" i="1"/>
  <c r="L123" i="1"/>
  <c r="L33" i="1"/>
  <c r="N33" i="1"/>
  <c r="N61" i="1"/>
  <c r="L61" i="1"/>
  <c r="L69" i="1"/>
  <c r="N69" i="1"/>
  <c r="N115" i="1"/>
  <c r="L115" i="1"/>
  <c r="N176" i="1"/>
  <c r="L176" i="1"/>
  <c r="N19" i="1"/>
  <c r="L19" i="1"/>
  <c r="L92" i="1"/>
  <c r="N92" i="1"/>
  <c r="N213" i="1"/>
  <c r="L213" i="1"/>
  <c r="N53" i="1"/>
  <c r="L53" i="1"/>
  <c r="L101" i="1"/>
  <c r="N101" i="1"/>
  <c r="L125" i="1"/>
  <c r="N125" i="1"/>
  <c r="L140" i="1"/>
  <c r="N140" i="1"/>
  <c r="N147" i="1"/>
  <c r="L147" i="1"/>
  <c r="L183" i="1"/>
  <c r="N183" i="1"/>
  <c r="L20" i="1"/>
  <c r="N20" i="1"/>
  <c r="L40" i="1"/>
  <c r="N40" i="1"/>
  <c r="N71" i="1"/>
  <c r="L71" i="1"/>
  <c r="N214" i="1"/>
  <c r="L214" i="1"/>
  <c r="L49" i="1"/>
  <c r="N49" i="1"/>
  <c r="N110" i="1"/>
  <c r="L110" i="1"/>
  <c r="N134" i="1"/>
  <c r="L134" i="1"/>
  <c r="N163" i="1"/>
  <c r="L163" i="1"/>
  <c r="N128" i="1"/>
  <c r="L128" i="1"/>
  <c r="L96" i="1"/>
  <c r="N96" i="1"/>
  <c r="N119" i="1"/>
  <c r="L119" i="1"/>
  <c r="L208" i="1"/>
  <c r="N208" i="1"/>
  <c r="L74" i="1"/>
  <c r="N74" i="1"/>
  <c r="N187" i="1"/>
  <c r="L187" i="1"/>
  <c r="N188" i="1"/>
  <c r="L188" i="1"/>
  <c r="L118" i="1"/>
  <c r="N118" i="1"/>
  <c r="N15" i="1"/>
  <c r="L15" i="1"/>
  <c r="N80" i="1"/>
  <c r="L80" i="1"/>
  <c r="N57" i="1"/>
  <c r="L57" i="1"/>
  <c r="N111" i="1"/>
  <c r="L111" i="1"/>
  <c r="L135" i="1"/>
  <c r="N135" i="1"/>
  <c r="L65" i="1"/>
  <c r="N65" i="1"/>
  <c r="N180" i="1"/>
  <c r="L180" i="1"/>
  <c r="L209" i="1"/>
  <c r="N209" i="1"/>
  <c r="N98" i="1"/>
  <c r="L98" i="1"/>
  <c r="L195" i="1"/>
  <c r="N195" i="1"/>
  <c r="N45" i="1"/>
  <c r="L45" i="1"/>
  <c r="N59" i="1"/>
  <c r="L59" i="1"/>
  <c r="N67" i="1"/>
  <c r="L67" i="1"/>
  <c r="N121" i="1"/>
  <c r="L121" i="1"/>
  <c r="N173" i="1"/>
  <c r="L173" i="1"/>
  <c r="N196" i="1"/>
  <c r="L196" i="1"/>
  <c r="N130" i="1"/>
  <c r="L130" i="1"/>
  <c r="N152" i="1"/>
  <c r="L152" i="1"/>
  <c r="L166" i="1"/>
  <c r="N166" i="1"/>
  <c r="N204" i="1"/>
  <c r="L204" i="1"/>
  <c r="N76" i="1"/>
  <c r="L76" i="1"/>
  <c r="N32" i="1"/>
  <c r="L32" i="1"/>
  <c r="L175" i="1"/>
  <c r="N175" i="1"/>
  <c r="L84" i="1"/>
  <c r="N84" i="1"/>
  <c r="N54" i="1"/>
  <c r="L54" i="1"/>
  <c r="N126" i="1"/>
  <c r="L126" i="1"/>
  <c r="N184" i="1"/>
  <c r="L184" i="1"/>
  <c r="L41" i="1"/>
  <c r="N41" i="1"/>
  <c r="N72" i="1"/>
  <c r="L72" i="1"/>
  <c r="N149" i="1"/>
  <c r="L149" i="1"/>
  <c r="L161" i="1"/>
  <c r="N161" i="1"/>
  <c r="L192" i="1"/>
  <c r="N192" i="1"/>
  <c r="N200" i="1"/>
  <c r="L200" i="1"/>
  <c r="N7" i="1"/>
  <c r="L7" i="1"/>
  <c r="L133" i="1"/>
  <c r="N133" i="1"/>
  <c r="N216" i="1"/>
  <c r="L216" i="1"/>
  <c r="L79" i="1"/>
  <c r="N79" i="1"/>
  <c r="N87" i="1"/>
  <c r="L87" i="1"/>
  <c r="L178" i="1"/>
  <c r="N178" i="1"/>
  <c r="N90" i="1"/>
  <c r="N10" i="1"/>
  <c r="L63" i="1"/>
  <c r="L167" i="1"/>
  <c r="N26" i="1"/>
  <c r="N86" i="1"/>
  <c r="N94" i="1"/>
  <c r="N138" i="1"/>
  <c r="L85" i="1"/>
  <c r="L89" i="1"/>
  <c r="L93" i="1"/>
  <c r="L137" i="1"/>
  <c r="L141" i="1"/>
  <c r="L145" i="1"/>
  <c r="L189" i="1"/>
  <c r="L193" i="1"/>
  <c r="L197" i="1"/>
  <c r="N14" i="1"/>
  <c r="N146" i="1"/>
  <c r="N194" i="1"/>
  <c r="N22" i="1"/>
  <c r="N142" i="1"/>
  <c r="N190" i="1"/>
  <c r="L211" i="1"/>
  <c r="N30" i="1"/>
  <c r="L56" i="1"/>
  <c r="L60" i="1"/>
  <c r="L64" i="1"/>
  <c r="L68" i="1"/>
  <c r="L112" i="1"/>
  <c r="L116" i="1"/>
  <c r="L120" i="1"/>
  <c r="L164" i="1"/>
  <c r="L168" i="1"/>
  <c r="L172" i="1"/>
  <c r="N18" i="1"/>
</calcChain>
</file>

<file path=xl/sharedStrings.xml><?xml version="1.0" encoding="utf-8"?>
<sst xmlns="http://schemas.openxmlformats.org/spreadsheetml/2006/main" count="1028" uniqueCount="345">
  <si>
    <t>Obra</t>
  </si>
  <si>
    <t>Bancos</t>
  </si>
  <si>
    <t>B.D.I.</t>
  </si>
  <si>
    <t>Encargos Sociais</t>
  </si>
  <si>
    <t>Recapeamento asfáltico na Rua do Comércio com CBUQ - Entre a Rua Guilherme Timm e a Rua São Francisco</t>
  </si>
  <si>
    <t xml:space="preserve">SINAPI - 08/2023 - Rio Grande do Sul
SICRO3 - 04/2023 - Rio Grande do Sul
</t>
  </si>
  <si>
    <t>20,2%</t>
  </si>
  <si>
    <t>Não Desonerado: 
Horista: 112,77%
Mensalista: 69,88%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</si>
  <si>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</si>
  <si>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</si>
  <si>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</si>
  <si>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</si>
  <si>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</si>
  <si>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</si>
  <si>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</si>
  <si>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</si>
  <si>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</si>
  <si>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</si>
  <si>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</si>
  <si>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</si>
  <si>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</si>
  <si>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</si>
  <si>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</si>
  <si>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1.1 </t>
  </si>
  <si>
    <t xml:space="preserve"> PLACA </t>
  </si>
  <si>
    <t>Próprio</t>
  </si>
  <si>
    <t>PLACA DE OBRA 3,00 X 1,50 M EM CHAPA DE AÇO GALVANIZADO</t>
  </si>
  <si>
    <t>Unidade</t>
  </si>
  <si>
    <t xml:space="preserve"> 2 </t>
  </si>
  <si>
    <t>DRENAGEM NA RUA DO COMÉRCIO/ANTONIO O. DE NEIVA/ADOLFO BOGER</t>
  </si>
  <si>
    <t xml:space="preserve"> 2.1 </t>
  </si>
  <si>
    <t xml:space="preserve"> 96001 </t>
  </si>
  <si>
    <t>SINAPI</t>
  </si>
  <si>
    <t>FRESAGEM DE PAVIMENTO ASFÁLTICO (PROFUNDIDADE ATÉ 5,0 CM) - EXCLUSIVE TRANSPORTE. AF_11/2019</t>
  </si>
  <si>
    <t>m²</t>
  </si>
  <si>
    <t xml:space="preserve"> 2.2 </t>
  </si>
  <si>
    <t xml:space="preserve"> 102276 </t>
  </si>
  <si>
    <t>ESCAVAÇÃO MECANIZADA DE VALA COM PROF. ATÉ 1,5 M (MÉDIA MONTANTE E JUSANTE/UMA COMPOSIÇÃO POR TRECHO), ESCAVADEIRA (0,8 M3), LARG. MENOR QUE 1,5 M, EM SOLO DE 1A CATEGORIA, EM LOCAIS COM ALTO NÍVEL DE INTERFERÊNCIA. AF_02/2021</t>
  </si>
  <si>
    <t>m³</t>
  </si>
  <si>
    <t xml:space="preserve"> 2.3 </t>
  </si>
  <si>
    <t xml:space="preserve"> 00004721 </t>
  </si>
  <si>
    <t>PEDRA BRITADA N. 1 (9,5 a 19 MM) POSTO PEDREIRA/FORNECEDOR, SEM FRETE</t>
  </si>
  <si>
    <t xml:space="preserve"> 2.4 </t>
  </si>
  <si>
    <t xml:space="preserve"> 00037451 </t>
  </si>
  <si>
    <t>TUBO DE CONCRETO SIMPLES PARA AGUAS PLUVIAIS, CLASSE PS1, COM ENCAIXE MACHO E FEMEA, DIAMETRO NOMINAL DE 400 MM</t>
  </si>
  <si>
    <t>M</t>
  </si>
  <si>
    <t xml:space="preserve"> 2.5 </t>
  </si>
  <si>
    <t xml:space="preserve"> 92821 </t>
  </si>
  <si>
    <t>ASSENTAMENTO DE TUBO DE CONCRETO PARA REDES COLETORAS DE ÁGUAS PLUVIAIS, DIÂMETRO DE 400 MM, JUNTA RÍGIDA, INSTALADO EM LOCAL COM ALTO NÍVEL DE INTERFERÊNCIAS (NÃO INCLUI FORNECIMENTO). AF_12/2015</t>
  </si>
  <si>
    <t xml:space="preserve"> 2.6 </t>
  </si>
  <si>
    <t xml:space="preserve"> 00037453 </t>
  </si>
  <si>
    <t>TUBO DE CONCRETO SIMPLES PARA AGUAS PLUVIAIS, CLASSE PS1, COM ENCAIXE MACHO E FEMEA, DIAMETRO NOMINAL DE 600 MM</t>
  </si>
  <si>
    <t xml:space="preserve"> 2.7 </t>
  </si>
  <si>
    <t xml:space="preserve"> 92824 </t>
  </si>
  <si>
    <t>ASSENTAMENTO DE TUBO DE CONCRETO PARA REDES COLETORAS DE ÁGUAS PLUVIAIS, DIÂMETRO DE 600 MM, JUNTA RÍGIDA, INSTALADO EM LOCAL COM ALTO NÍVEL DE INTERFERÊNCIAS (NÃO INCLUI FORNECIMENTO). AF_12/2015</t>
  </si>
  <si>
    <t xml:space="preserve"> 2.8 </t>
  </si>
  <si>
    <t xml:space="preserve"> 00004722 </t>
  </si>
  <si>
    <t>PEDRA BRITADA N. 3 (38 A 50 MM) POSTO PEDREIRA/FORNECEDOR, SEM FRETE</t>
  </si>
  <si>
    <t xml:space="preserve"> 2.9 </t>
  </si>
  <si>
    <t xml:space="preserve"> 00004730 </t>
  </si>
  <si>
    <t>PEDRA DE MAO OU PEDRA RACHAO PARA ARRIMO/FUNDACAO (POSTO PEDREIRA/FORNECEDOR, SEM FRETE)</t>
  </si>
  <si>
    <t xml:space="preserve"> 2.10 </t>
  </si>
  <si>
    <t xml:space="preserve"> 00004729 </t>
  </si>
  <si>
    <t>PEDRA BRITADA GRADUADA, CLASSIFICADA (POSTO PEDREIRA/FORNECEDOR, SEM FRETE)</t>
  </si>
  <si>
    <t xml:space="preserve"> 2.11 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</si>
  <si>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</si>
  <si>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</si>
  <si>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</si>
  <si>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2.12 </t>
  </si>
  <si>
    <t xml:space="preserve"> REAU </t>
  </si>
  <si>
    <t>REATERRO MECANIZADO DE VALA COM RETROESCAVADEIRA (CAPACIDADE   DA   CAÇAMBA   DA RETRO: 0,26 M³/POTÊNCIA: 88 HP), LARGURA DE 0,8 A 1,5 M, PROFUNDIDADE ATÉ 1,5 M, COM MATERIAL GRANULAR. BASEADO NA SINAPI 93379</t>
  </si>
  <si>
    <t xml:space="preserve"> 2.13 </t>
  </si>
  <si>
    <t xml:space="preserve"> IMPRI </t>
  </si>
  <si>
    <t>EXECUÇÃO DE IMPRIMAÇÃO COM ASFALTO DILUÍDO CM-30 (EXCLUSIVE ASFALTO DILUÍDO CM -30)</t>
  </si>
  <si>
    <t xml:space="preserve"> 2.14 </t>
  </si>
  <si>
    <t xml:space="preserve"> CM-30 - 08/23 </t>
  </si>
  <si>
    <t>ASFALTO DILUÍDO CM-30 (ACRESCIDO DE ICMS)</t>
  </si>
  <si>
    <t>kg</t>
  </si>
  <si>
    <t xml:space="preserve"> 2.15 </t>
  </si>
  <si>
    <t xml:space="preserve"> PINT </t>
  </si>
  <si>
    <t>EXECUÇÃO DE PINTURA DE LIGAÇÃO COM EMULSÃO ASFÁLTICA RR-2C (EXCLUSIVE EMULSÃO RR-2C). Ref. SINAPI 96402</t>
  </si>
  <si>
    <t xml:space="preserve"> 2.16 </t>
  </si>
  <si>
    <t xml:space="preserve"> RR-2C - 08/23 </t>
  </si>
  <si>
    <t>EMULSÃO ASFÁLTICA RR-2C (ACRESCIDO DE ICMS)</t>
  </si>
  <si>
    <t xml:space="preserve"> 2.17 </t>
  </si>
  <si>
    <t xml:space="preserve"> SICRO REAJUST - 04/2023 </t>
  </si>
  <si>
    <t>CONCRETO ASFÁLTICO - FAIXA C - AREIA E BRITA COMERCIAIS. CÓPIA DA SICRO 4011463.</t>
  </si>
  <si>
    <t>t</t>
  </si>
  <si>
    <t xml:space="preserve"> 2.18 </t>
  </si>
  <si>
    <t xml:space="preserve"> 95878 </t>
  </si>
  <si>
    <t>TRANSPORTE COM CAMINHÃO BASCULANTE DE 10 M³, EM VIA URBANA PAVIMENTADA, DMT ATÉ 30 KM (UNIDADE: TXKM). AF_07/2020</t>
  </si>
  <si>
    <t>TXKM</t>
  </si>
  <si>
    <t xml:space="preserve"> 2.19 </t>
  </si>
  <si>
    <t xml:space="preserve"> CAP 08/2023 </t>
  </si>
  <si>
    <t>CIMENTO ASFÁLTICO DE PETRÓLEO CAP 50/70 (ACRESCIDO DE ICMS)</t>
  </si>
  <si>
    <t xml:space="preserve"> 2.20 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</si>
  <si>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</si>
  <si>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</si>
  <si>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 xml:space="preserve"> 2.21 </t>
  </si>
  <si>
    <t xml:space="preserve"> 101864 </t>
  </si>
  <si>
    <t>REASSENTAMENTO DE BLOCOS RETANGULAR PARA PISO INTERTRAVADO, ESPESSURA DE 8 CM, EM VIA/ESTACIONAMENTO, COM REAPROVEITAMENTO DOS BLOCOS RETANGULAR - INCLUSO RETIRADA E COLOCAÇÃO DO MATERIAL. AF_12/2020</t>
  </si>
  <si>
    <t xml:space="preserve"> 2.22 </t>
  </si>
  <si>
    <t xml:space="preserve"> MF L10X12 </t>
  </si>
  <si>
    <t>ASSENTAMENTO DE GUIA (MEIO-FIO) EM TRECHO RETO, CONFECCIONADA EM CONCRETO PRÉ-FABRICADO, DIMENSÕES 100X12X10X30 CM (COMPRIMENTO X BASE INFERIOR X BASE SUPERIOR X ALTURA), PARA VIAS URBANAS (USO VIÁRIO). AF_06/2016. BASEADO SINAPI 94273</t>
  </si>
  <si>
    <t xml:space="preserve"> 3 </t>
  </si>
  <si>
    <t>TRECHO 01 - ENTRE AS RUAS GUILHERME TIMM E RUBENS MENDES</t>
  </si>
  <si>
    <t xml:space="preserve"> 3.1 </t>
  </si>
  <si>
    <t xml:space="preserve"> 99064 </t>
  </si>
  <si>
    <t>LOCAÇÃO DE PAVIMENTAÇÃO. AF_10/2018</t>
  </si>
  <si>
    <t xml:space="preserve"> 3.2 </t>
  </si>
  <si>
    <t xml:space="preserve"> 3.3 </t>
  </si>
  <si>
    <t xml:space="preserve"> 3.4 </t>
  </si>
  <si>
    <t xml:space="preserve"> 3.5 </t>
  </si>
  <si>
    <t xml:space="preserve"> 3.6 </t>
  </si>
  <si>
    <t xml:space="preserve"> 3.7 </t>
  </si>
  <si>
    <t xml:space="preserve"> 102330 </t>
  </si>
  <si>
    <t>TRANSPORTE COM CAMINHÃO TANQUE DE TRANSPORTE DE MATERIAL ASFÁLTICO DE 30000 L, EM VIA URBANA PAVIMENTADA, DMT ATÉ 30KM (UNIDADE: TXKM). AF_07/2020</t>
  </si>
  <si>
    <t xml:space="preserve"> 3.8 </t>
  </si>
  <si>
    <t xml:space="preserve"> 3.9 </t>
  </si>
  <si>
    <t xml:space="preserve"> 102512 </t>
  </si>
  <si>
    <t>PINTURA DE EIXO VIÁRIO SOBRE ASFALTO COM TINTA RETRORREFLETIVA A BASE DE RESINA ACRÍLICA COM MICROESFERAS DE VIDRO, APLICAÇÃO MECÂNICA COM DEMARCADORA AUTOPROPELIDA. AF_05/2021</t>
  </si>
  <si>
    <t xml:space="preserve"> 3.10 </t>
  </si>
  <si>
    <t xml:space="preserve"> 102509 </t>
  </si>
  <si>
    <t>PINTURA DE FAIXA DE PEDESTRE OU ZEBRADA TINTA RETRORREFLETIVA A BASE DE RESINA ACRÍLICA COM MICROESFERAS DE VIDRO, E = 30 CM, APLICAÇÃO MANUAL. AF_05/2021</t>
  </si>
  <si>
    <t xml:space="preserve"> 3.11 </t>
  </si>
  <si>
    <t xml:space="preserve"> MF </t>
  </si>
  <si>
    <t>PINTURA DE MEIO-FIO COM TINTA A BASE DE RESINA ACRÍLICA.</t>
  </si>
  <si>
    <t xml:space="preserve"> 4 </t>
  </si>
  <si>
    <t>TRECHO 02 - ENTRE AS RUAS RUBENS MENDES E ANTÔNIO BOENIG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</si>
  <si>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</si>
  <si>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</si>
  <si>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</si>
  <si>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</si>
  <si>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</si>
  <si>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 xml:space="preserve"> 4.6 </t>
  </si>
  <si>
    <t xml:space="preserve"> 4.7 </t>
  </si>
  <si>
    <t xml:space="preserve"> 4.8 </t>
  </si>
  <si>
    <t xml:space="preserve"> 4.9 </t>
  </si>
  <si>
    <t xml:space="preserve"> 4.10 </t>
  </si>
  <si>
    <t xml:space="preserve"> 4.11 </t>
  </si>
  <si>
    <t xml:space="preserve"> 5 </t>
  </si>
  <si>
    <t>TRECHO 03 - ENTRE AS RUAS ANTÔNIO BOENIG E ANTONIO O. DE OLIVEIRA</t>
  </si>
  <si>
    <t xml:space="preserve"> 5.1 </t>
  </si>
  <si>
    <t xml:space="preserve"> 5.2 </t>
  </si>
  <si>
    <t xml:space="preserve"> 5.3 </t>
  </si>
  <si>
    <t xml:space="preserve"> 5.4 </t>
  </si>
  <si>
    <t xml:space="preserve"> 5.5 </t>
  </si>
  <si>
    <t xml:space="preserve"> 5.6 </t>
  </si>
  <si>
    <t xml:space="preserve"> 5.7 </t>
  </si>
  <si>
    <t xml:space="preserve"> 5.8 </t>
  </si>
  <si>
    <t xml:space="preserve"> 5.9 </t>
  </si>
  <si>
    <t xml:space="preserve"> FXE </t>
  </si>
  <si>
    <t>FAIXA DE TRAVESSIA DE PEDESTRES, COM 10 CM DE ALTURA, LARGURA DE 16,00 M, RAMPA DE 2,00 M E PLATAFORMA DE 5,00 M, COM AS FAIXAS DE RETENÇÃO, FAIXA ZEBRADA E TRIÂNGULOS DA RAMPA PINTADOS COM TINTA REFLETIVA NA COR BRANCA.</t>
  </si>
  <si>
    <t xml:space="preserve"> 5.10 </t>
  </si>
  <si>
    <t xml:space="preserve"> 5.11 </t>
  </si>
  <si>
    <t xml:space="preserve"> 5.12 </t>
  </si>
  <si>
    <t xml:space="preserve"> 5.13 </t>
  </si>
  <si>
    <t xml:space="preserve"> CP18 - A </t>
  </si>
  <si>
    <t>CONFECÇÃO E INSTALAÇÃO DE PLACA A-18, LADO DE 45 CM, EM CHAPA DE AÇO COM PINTURA REFLETIVA E SUPORTE DE TUBO GALVANIZADO, FIXO EM BASE DE CONCRETO 20*20*40 CM ENTERRADA A 60 CM DE PROFUNDIDADE</t>
  </si>
  <si>
    <t>unidade</t>
  </si>
  <si>
    <t xml:space="preserve"> 5.14 </t>
  </si>
  <si>
    <t xml:space="preserve"> CP19 - A </t>
  </si>
  <si>
    <t>CONFECÇÃO E INSTALAÇÃO DE PLACA A-18 COM SETA DE POSIÇÃO, LADO DE 45 CM, EM CHAPA DE AÇO COM PINTURA REFLETIVA E SUPORTE DE TUBO GALVANIZADO, FIXO EM BASE DE CONCRETO 20*20*40 CM ENTERRADA A 60 CM DE PROFUNDIDADE</t>
  </si>
  <si>
    <t xml:space="preserve"> 6 </t>
  </si>
  <si>
    <t>TRECHO 04 - ENTRE AS RUAS ANTONIO O. DE OLIVEIRA E AUGUSTO A. ROLIM</t>
  </si>
  <si>
    <t xml:space="preserve"> 6.1 </t>
  </si>
  <si>
    <t xml:space="preserve"> 6.2 </t>
  </si>
  <si>
    <t xml:space="preserve"> 6.3 </t>
  </si>
  <si>
    <t xml:space="preserve"> 6.4 </t>
  </si>
  <si>
    <t xml:space="preserve"> 6.5 </t>
  </si>
  <si>
    <t xml:space="preserve"> 6.6 </t>
  </si>
  <si>
    <t xml:space="preserve"> 6.7 </t>
  </si>
  <si>
    <t xml:space="preserve"> 6.8 </t>
  </si>
  <si>
    <t xml:space="preserve"> 6.9 </t>
  </si>
  <si>
    <t xml:space="preserve"> 6.10 </t>
  </si>
  <si>
    <t xml:space="preserve"> 6.11 </t>
  </si>
  <si>
    <t xml:space="preserve"> 7 </t>
  </si>
  <si>
    <t>TRECHO 05 - ENTRE AS RUAS AUGUSTO A. ROLIM E OSVALDO RIECK</t>
  </si>
  <si>
    <t xml:space="preserve"> 7.1 </t>
  </si>
  <si>
    <t xml:space="preserve"> 7.2 </t>
  </si>
  <si>
    <t xml:space="preserve"> FRES REC </t>
  </si>
  <si>
    <t>FRESAGEM DE PAVIMENTO ASFÁLTICO (PROFUNDIDADE DE 5,0 CM) E RECOMPOSIÇÃO COM CBUQ FAIXA A DAER - INCLUSIVE TRANSPORTE. AF_11/2019 (BASEADO SINAPI 96001 E SICRO 4011463)</t>
  </si>
  <si>
    <t xml:space="preserve"> 7.3 </t>
  </si>
  <si>
    <t xml:space="preserve"> 7.4 </t>
  </si>
  <si>
    <t xml:space="preserve"> 7.5 </t>
  </si>
  <si>
    <t xml:space="preserve"> 7.6 </t>
  </si>
  <si>
    <t xml:space="preserve"> 7.7 </t>
  </si>
  <si>
    <t xml:space="preserve"> 7.8 </t>
  </si>
  <si>
    <t xml:space="preserve"> 7.9 </t>
  </si>
  <si>
    <t xml:space="preserve"> 7.10 </t>
  </si>
  <si>
    <t xml:space="preserve"> 7.11 </t>
  </si>
  <si>
    <t xml:space="preserve"> 7.12 </t>
  </si>
  <si>
    <t xml:space="preserve"> 8 </t>
  </si>
  <si>
    <t>ADMINISTRAÇÃO LOCAL</t>
  </si>
  <si>
    <t xml:space="preserve"> 8.1 </t>
  </si>
  <si>
    <t xml:space="preserve"> ADM REC </t>
  </si>
  <si>
    <t xml:space="preserve"> 9 </t>
  </si>
  <si>
    <t>TRECHO 06 - ENTRE AS RUAS OSVALDO RIECK E AS RUAS DORIVAL M. DE CARVALHO</t>
  </si>
  <si>
    <t xml:space="preserve"> 9.1 </t>
  </si>
  <si>
    <t xml:space="preserve"> 9.2 </t>
  </si>
  <si>
    <t xml:space="preserve"> 9.3 </t>
  </si>
  <si>
    <t xml:space="preserve"> 9.4 </t>
  </si>
  <si>
    <t xml:space="preserve"> 9.5 </t>
  </si>
  <si>
    <t xml:space="preserve"> 9.6 </t>
  </si>
  <si>
    <t xml:space="preserve"> 9.7 </t>
  </si>
  <si>
    <t xml:space="preserve"> 9.8 </t>
  </si>
  <si>
    <t xml:space="preserve"> 9.9 </t>
  </si>
  <si>
    <t xml:space="preserve"> 9.10 </t>
  </si>
  <si>
    <t xml:space="preserve"> 9.11 </t>
  </si>
  <si>
    <t xml:space="preserve"> 10 </t>
  </si>
  <si>
    <t>TRECHO 07 - ENTRE AS RUAS DORIVAL M. DE CARVALHO E RUA GUARANIS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</si>
  <si>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</si>
  <si>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</si>
  <si>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</si>
  <si>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</si>
  <si>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</si>
  <si>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 xml:space="preserve"> 10.6 </t>
  </si>
  <si>
    <t xml:space="preserve"> 10.7 </t>
  </si>
  <si>
    <t xml:space="preserve"> 10.8 </t>
  </si>
  <si>
    <t xml:space="preserve"> 10.9 </t>
  </si>
  <si>
    <t xml:space="preserve"> OND </t>
  </si>
  <si>
    <t>ONDULAÇÃO TRANSVERSAL DO TIPO A, COM 8 CM DE ALTURA, 3,70 M DE COMPRIMENTO E 14,00 M DE LARGURA, COM MARCAS OBLÍQUAS PINTADAS NA COR AMARELA COM LARGURA DE 30 CM E ESPAÇAMENTO DE 30 CM</t>
  </si>
  <si>
    <t xml:space="preserve"> 10.10 </t>
  </si>
  <si>
    <t xml:space="preserve"> 10.11 </t>
  </si>
  <si>
    <t xml:space="preserve"> 10.12 </t>
  </si>
  <si>
    <t xml:space="preserve"> 10.13 </t>
  </si>
  <si>
    <t xml:space="preserve"> 10.14 </t>
  </si>
  <si>
    <t xml:space="preserve"> 11 </t>
  </si>
  <si>
    <t>TRECHO 08 - ENTRE AS RUAS GUARANIS E CARAJAS</t>
  </si>
  <si>
    <t xml:space="preserve"> 11.1 </t>
  </si>
  <si>
    <t xml:space="preserve"> 11.2 </t>
  </si>
  <si>
    <t xml:space="preserve"> 11.3 </t>
  </si>
  <si>
    <t xml:space="preserve"> 11.4 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</si>
  <si>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</si>
  <si>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</si>
  <si>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</si>
  <si>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</si>
  <si>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</si>
  <si>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</si>
  <si>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11.11 </t>
  </si>
  <si>
    <t xml:space="preserve"> 12 </t>
  </si>
  <si>
    <t>TRECHO 09 - ENTRE AS RUAS CARAJAS E TUPIS</t>
  </si>
  <si>
    <t xml:space="preserve"> 12.1 </t>
  </si>
  <si>
    <t xml:space="preserve"> 12.2 </t>
  </si>
  <si>
    <t xml:space="preserve"> 12.3 </t>
  </si>
  <si>
    <t xml:space="preserve"> 12.4 </t>
  </si>
  <si>
    <t xml:space="preserve"> 12.5 </t>
  </si>
  <si>
    <t xml:space="preserve"> 12.6 </t>
  </si>
  <si>
    <t xml:space="preserve"> 12.7 </t>
  </si>
  <si>
    <t xml:space="preserve"> 12.8 </t>
  </si>
  <si>
    <t xml:space="preserve"> 12.9 </t>
  </si>
  <si>
    <t xml:space="preserve"> 12.10 </t>
  </si>
  <si>
    <t xml:space="preserve"> 12.11 </t>
  </si>
  <si>
    <t xml:space="preserve"> 13 </t>
  </si>
  <si>
    <t>TRECHO 10 - ENTRE AS RUAS TUPIS E EMIL GLITZ</t>
  </si>
  <si>
    <t xml:space="preserve"> 13.1 </t>
  </si>
  <si>
    <t xml:space="preserve"> 13.2 </t>
  </si>
  <si>
    <t xml:space="preserve"> 13.3 </t>
  </si>
  <si>
    <t xml:space="preserve"> 13.4 </t>
  </si>
  <si>
    <t xml:space="preserve"> 13.5 </t>
  </si>
  <si>
    <t xml:space="preserve"> 13.6 </t>
  </si>
  <si>
    <t xml:space="preserve"> 13.7 </t>
  </si>
  <si>
    <t xml:space="preserve"> 13.8 </t>
  </si>
  <si>
    <t xml:space="preserve"> 13.9 </t>
  </si>
  <si>
    <t xml:space="preserve"> 13.10 </t>
  </si>
  <si>
    <t xml:space="preserve"> 13.11 </t>
  </si>
  <si>
    <t xml:space="preserve"> 14 </t>
  </si>
  <si>
    <t xml:space="preserve"> 14.1 </t>
  </si>
  <si>
    <t xml:space="preserve"> 15 </t>
  </si>
  <si>
    <t>TRECHO 11 - ENTRE AS RUAS EMIL GLITZ E FREDERICO BOHRER</t>
  </si>
  <si>
    <t xml:space="preserve"> 15.1 </t>
  </si>
  <si>
    <t xml:space="preserve"> 15.2 </t>
  </si>
  <si>
    <t xml:space="preserve"> 15.3 </t>
  </si>
  <si>
    <t xml:space="preserve"> 15.4 </t>
  </si>
  <si>
    <t xml:space="preserve"> 15.5 </t>
  </si>
  <si>
    <t xml:space="preserve"> 15.6 </t>
  </si>
  <si>
    <t xml:space="preserve"> 15.7 </t>
  </si>
  <si>
    <t xml:space="preserve"> 15.8 </t>
  </si>
  <si>
    <t xml:space="preserve"> 15.9 </t>
  </si>
  <si>
    <t xml:space="preserve"> 15.10 </t>
  </si>
  <si>
    <t xml:space="preserve"> 15.11 </t>
  </si>
  <si>
    <t xml:space="preserve"> 16 </t>
  </si>
  <si>
    <t>TRECHO 12 - ENTRE AS RUAS FREDERICO BOHRER E LULU ILGENFRITZ</t>
  </si>
  <si>
    <t xml:space="preserve"> 16.1 </t>
  </si>
  <si>
    <t xml:space="preserve"> 16.2 </t>
  </si>
  <si>
    <t xml:space="preserve"> 16.3 </t>
  </si>
  <si>
    <t xml:space="preserve"> 16.4 </t>
  </si>
  <si>
    <t xml:space="preserve"> 16.5 </t>
  </si>
  <si>
    <t xml:space="preserve"> 16.6 </t>
  </si>
  <si>
    <t xml:space="preserve"> 16.7 </t>
  </si>
  <si>
    <t xml:space="preserve"> 16.8 </t>
  </si>
  <si>
    <t xml:space="preserve"> 16.9 </t>
  </si>
  <si>
    <t xml:space="preserve"> 16.10 </t>
  </si>
  <si>
    <t xml:space="preserve"> 16.11 </t>
  </si>
  <si>
    <t xml:space="preserve"> 17 </t>
  </si>
  <si>
    <t>TRECHO 13 - ENTRE AS RUAS LULU ILGENFRITZ E PEDRO SCHETTERT</t>
  </si>
  <si>
    <t xml:space="preserve"> 17.1 </t>
  </si>
  <si>
    <t xml:space="preserve"> 17.2 </t>
  </si>
  <si>
    <t xml:space="preserve"> 17.3 </t>
  </si>
  <si>
    <t xml:space="preserve"> 17.4 </t>
  </si>
  <si>
    <t xml:space="preserve"> 17.5 </t>
  </si>
  <si>
    <t xml:space="preserve"> 17.6 </t>
  </si>
  <si>
    <t xml:space="preserve"> 17.7 </t>
  </si>
  <si>
    <t xml:space="preserve"> 17.8 </t>
  </si>
  <si>
    <t xml:space="preserve"> 17.9 </t>
  </si>
  <si>
    <t xml:space="preserve"> 17.10 </t>
  </si>
  <si>
    <t xml:space="preserve"> 17.11 </t>
  </si>
  <si>
    <t xml:space="preserve"> 18 </t>
  </si>
  <si>
    <t>TRECHO 14 - ENTRE AS RUAS PEDRO SCHETTERT E SÃO FRANCISCO</t>
  </si>
  <si>
    <t xml:space="preserve"> 18.1 </t>
  </si>
  <si>
    <t xml:space="preserve"> 18.2 </t>
  </si>
  <si>
    <t xml:space="preserve"> 18.3 </t>
  </si>
  <si>
    <t xml:space="preserve"> 18.4 </t>
  </si>
  <si>
    <t xml:space="preserve"> 18.5 </t>
  </si>
  <si>
    <t xml:space="preserve"> 18.6 </t>
  </si>
  <si>
    <t xml:space="preserve"> 18.7 </t>
  </si>
  <si>
    <t xml:space="preserve"> 18.8 </t>
  </si>
  <si>
    <t xml:space="preserve"> 18.9 </t>
  </si>
  <si>
    <t xml:space="preserve"> 18.10 </t>
  </si>
  <si>
    <t xml:space="preserve"> 18.11 </t>
  </si>
  <si>
    <t xml:space="preserve"> 19 </t>
  </si>
  <si>
    <t>DISPOSITIVOS DE CAPTAÇÃO DA REDE DE DRENAGEM</t>
  </si>
  <si>
    <t xml:space="preserve"> 19.1 </t>
  </si>
  <si>
    <t xml:space="preserve"> 101800 </t>
  </si>
  <si>
    <t>CAIXA COM GRELHA RETANGULAR DE FERRO FUNDIDO, EM ALVENARIA COM TIJOLOS CERÂMICOS MACIÇOS, DIMENSÕES INTERNAS: 0,30 X 1,00 X 1,00. AF_12/2020</t>
  </si>
  <si>
    <t>UN</t>
  </si>
  <si>
    <t xml:space="preserve"> 19.2 </t>
  </si>
  <si>
    <t xml:space="preserve"> BLC FoFo </t>
  </si>
  <si>
    <t>CAIXA PARA BOCA DE LOBO COMBINADA COM GRELHA RETANGULAR DE FERRO FUNDIDO, EM ALVENARIA COM TIJOLOS CERÂMICOS MACIÇOS E TAMPA DE CONCRETO ARMADO E = 10 cm, DIMENSÕES INTERNAS: 1,3X1X1,2 M.</t>
  </si>
  <si>
    <t xml:space="preserve"> 19.3 </t>
  </si>
  <si>
    <t xml:space="preserve"> CL 80x80 </t>
  </si>
  <si>
    <t>CAIXA DE LIGAÇÃO COM DIMENSÕES INTERNAS DE 80 X 80 X  100 CM (C X L X P), COM PAREDE DE 20 CM DE TIJOLO CERÂMICO MACIÇO , COM FUNDO E PAREDES INTERNAS REVESTIDAS DE ARGAMASSA E TAMPA DE VEDAÇÃO DE 15 CM DE CONCRETO ARMADO</t>
  </si>
  <si>
    <t xml:space="preserve"> 19.4 </t>
  </si>
  <si>
    <t xml:space="preserve"> 103001 </t>
  </si>
  <si>
    <t>GRELHA DE FERRO FUNDIDO SIMPLES COM REQUADRO, 150 X 1000 MM, ASSENTADA COM ARGAMASSA 1 : 3 CIMENTO: AREIA - FORNECIMENTO E INSTALAÇÃO. AF_08/2021</t>
  </si>
  <si>
    <t xml:space="preserve"> 20 </t>
  </si>
  <si>
    <t xml:space="preserve"> 20.1 </t>
  </si>
  <si>
    <t>Totais -&gt;</t>
  </si>
  <si>
    <t>69.690,49</t>
  </si>
  <si>
    <t>941.984,23</t>
  </si>
  <si>
    <t>1.011.674,72</t>
  </si>
  <si>
    <t>Total sem BDI</t>
  </si>
  <si>
    <t>Total do BDI</t>
  </si>
  <si>
    <t>Total Geral</t>
  </si>
  <si>
    <t>_______________________________________________________________
Antônio Daniel Boff Vieira
CREA RS248109
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</si>
</sst>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A6DCF7"/>
      </patternFill>
    </fill>
    <fill>
      <patternFill patternType="solid">
        <fgColor rgb="FFA6DCF7"/>
      </patternFill>
    </fill>
    <fill>
      <patternFill patternType="solid">
        <fgColor rgb="FFA6DCF7"/>
      </patternFill>
    </fill>
    <fill>
      <patternFill patternType="solid">
        <fgColor rgb="FFA6DCF7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E"/>
      </patternFill>
    </fill>
    <fill>
      <patternFill patternType="solid">
        <fgColor rgb="FFF7F3DE"/>
      </patternFill>
    </fill>
    <fill>
      <patternFill patternType="solid">
        <fgColor rgb="FFF7F3DE"/>
      </patternFill>
    </fill>
    <fill>
      <patternFill patternType="solid">
        <fgColor rgb="FFF7F3DE"/>
      </patternFill>
    </fill>
    <fill>
      <patternFill patternType="solid">
        <fgColor rgb="FFF7F3D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3"/>
  <sheetViews>
    <sheetView tabSelected="1" showOutlineSymbols="0" view="pageLayout" zoomScaleNormal="100" workbookViewId="0">
      <selection activeCell="K2" sqref="K2:N2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4" ht="80.099999999999994" customHeight="1" x14ac:dyDescent="0.2">
      <c r="A2" s="17"/>
      <c r="B2" s="17"/>
      <c r="C2" s="17"/>
      <c r="D2" s="17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4" ht="15" customHeight="1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1623.18</v>
      </c>
      <c r="N6" s="6">
        <f t="shared" ref="N6:N69" si="0">M6 / 1011674.72</f>
        <v>1.6044485128579669E-3</v>
      </c>
    </row>
    <row r="7" spans="1:14" ht="26.1" customHeight="1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1</v>
      </c>
      <c r="G7" s="10">
        <v>1350.4</v>
      </c>
      <c r="H7" s="10">
        <v>92.09</v>
      </c>
      <c r="I7" s="10">
        <v>1531.09</v>
      </c>
      <c r="J7" s="10">
        <f>ROUND(G7 * (1 + 20.2 / 100), 2)</f>
        <v>1623.18</v>
      </c>
      <c r="K7" s="10">
        <f>ROUND(F7 * H7, 2)</f>
        <v>92.09</v>
      </c>
      <c r="L7" s="10">
        <f>M7 - K7</f>
        <v>1531.0900000000001</v>
      </c>
      <c r="M7" s="10">
        <f>ROUND(F7 * J7, 2)</f>
        <v>1623.18</v>
      </c>
      <c r="N7" s="11">
        <f t="shared" si="0"/>
        <v>1.6044485128579669E-3</v>
      </c>
    </row>
    <row r="8" spans="1:14" ht="26.1" customHeight="1" x14ac:dyDescent="0.2">
      <c r="A8" s="3" t="s">
        <v>28</v>
      </c>
      <c r="B8" s="3"/>
      <c r="C8" s="3"/>
      <c r="D8" s="3" t="s">
        <v>29</v>
      </c>
      <c r="E8" s="3"/>
      <c r="F8" s="4"/>
      <c r="G8" s="3"/>
      <c r="H8" s="3"/>
      <c r="I8" s="3"/>
      <c r="J8" s="3"/>
      <c r="K8" s="3"/>
      <c r="L8" s="3"/>
      <c r="M8" s="5">
        <v>65031.14</v>
      </c>
      <c r="N8" s="6">
        <f t="shared" si="0"/>
        <v>6.4280681047362731E-2</v>
      </c>
    </row>
    <row r="9" spans="1:14" ht="26.1" customHeight="1" x14ac:dyDescent="0.2">
      <c r="A9" s="7" t="s">
        <v>30</v>
      </c>
      <c r="B9" s="9" t="s">
        <v>31</v>
      </c>
      <c r="C9" s="7" t="s">
        <v>32</v>
      </c>
      <c r="D9" s="7" t="s">
        <v>33</v>
      </c>
      <c r="E9" s="8" t="s">
        <v>34</v>
      </c>
      <c r="F9" s="9">
        <v>52.3</v>
      </c>
      <c r="G9" s="10">
        <v>7.9</v>
      </c>
      <c r="H9" s="10">
        <v>1.22</v>
      </c>
      <c r="I9" s="10">
        <v>8.2799999999999994</v>
      </c>
      <c r="J9" s="10">
        <f>ROUND(G9 * (1 + 20.2 / 100), 2)</f>
        <v>9.5</v>
      </c>
      <c r="K9" s="10">
        <f t="shared" ref="K9:K30" si="1">ROUND(F9 * H9, 2)</f>
        <v>63.81</v>
      </c>
      <c r="L9" s="10">
        <f t="shared" ref="L9:L30" si="2">M9 - K9</f>
        <v>433.04</v>
      </c>
      <c r="M9" s="10">
        <f>ROUND(F9 * J9, 2)</f>
        <v>496.85</v>
      </c>
      <c r="N9" s="11">
        <f t="shared" si="0"/>
        <v>4.9111635407871025E-4</v>
      </c>
    </row>
    <row r="10" spans="1:14" ht="65.099999999999994" customHeight="1" x14ac:dyDescent="0.2">
      <c r="A10" s="7" t="s">
        <v>35</v>
      </c>
      <c r="B10" s="9" t="s">
        <v>36</v>
      </c>
      <c r="C10" s="7" t="s">
        <v>32</v>
      </c>
      <c r="D10" s="7" t="s">
        <v>37</v>
      </c>
      <c r="E10" s="8" t="s">
        <v>38</v>
      </c>
      <c r="F10" s="9">
        <v>216.8</v>
      </c>
      <c r="G10" s="10">
        <v>13.24</v>
      </c>
      <c r="H10" s="10">
        <v>4.3600000000000003</v>
      </c>
      <c r="I10" s="10">
        <v>11.55</v>
      </c>
      <c r="J10" s="10">
        <f>ROUND(G10 * (1 + 20.2 / 100), 2)</f>
        <v>15.91</v>
      </c>
      <c r="K10" s="10">
        <f t="shared" si="1"/>
        <v>945.25</v>
      </c>
      <c r="L10" s="10">
        <f t="shared" si="2"/>
        <v>2504.04</v>
      </c>
      <c r="M10" s="10">
        <f>ROUND(F10 * J10, 2)</f>
        <v>3449.29</v>
      </c>
      <c r="N10" s="11">
        <f t="shared" si="0"/>
        <v>3.4094852147733808E-3</v>
      </c>
    </row>
    <row r="11" spans="1:14" ht="26.1" customHeight="1" x14ac:dyDescent="0.2">
      <c r="A11" s="12" t="s">
        <v>39</v>
      </c>
      <c r="B11" s="14" t="s">
        <v>40</v>
      </c>
      <c r="C11" s="12" t="s">
        <v>32</v>
      </c>
      <c r="D11" s="12" t="s">
        <v>41</v>
      </c>
      <c r="E11" s="13" t="s">
        <v>38</v>
      </c>
      <c r="F11" s="14">
        <v>8.92</v>
      </c>
      <c r="G11" s="15">
        <v>72.13</v>
      </c>
      <c r="H11" s="15">
        <v>0</v>
      </c>
      <c r="I11" s="15">
        <v>82.95</v>
      </c>
      <c r="J11" s="15" t="str">
        <f>ROUND(G11 * (1 + 15 / 100), 2) &amp;CHAR(10)&amp; "(15.0%)"</f>
        <v>82,95
(15.0%)</v>
      </c>
      <c r="K11" s="15">
        <f t="shared" si="1"/>
        <v>0</v>
      </c>
      <c r="L11" s="15">
        <f t="shared" si="2"/>
        <v>739.91</v>
      </c>
      <c r="M11" s="15">
        <f>ROUND(F11 * ROUND(G11 * (1 + 15 / 100), 2), 2)</f>
        <v>739.91</v>
      </c>
      <c r="N11" s="16">
        <f t="shared" si="0"/>
        <v>7.3137144318482128E-4</v>
      </c>
    </row>
    <row r="12" spans="1:14" ht="39" customHeight="1" x14ac:dyDescent="0.2">
      <c r="A12" s="12" t="s">
        <v>42</v>
      </c>
      <c r="B12" s="14" t="s">
        <v>43</v>
      </c>
      <c r="C12" s="12" t="s">
        <v>32</v>
      </c>
      <c r="D12" s="12" t="s">
        <v>44</v>
      </c>
      <c r="E12" s="13" t="s">
        <v>45</v>
      </c>
      <c r="F12" s="14">
        <v>27</v>
      </c>
      <c r="G12" s="15">
        <v>60.43</v>
      </c>
      <c r="H12" s="15">
        <v>0</v>
      </c>
      <c r="I12" s="15">
        <v>69.489999999999995</v>
      </c>
      <c r="J12" s="15" t="str">
        <f>ROUND(G12 * (1 + 15 / 100), 2) &amp;CHAR(10)&amp; "(15.0%)"</f>
        <v>69,49
(15.0%)</v>
      </c>
      <c r="K12" s="15">
        <f t="shared" si="1"/>
        <v>0</v>
      </c>
      <c r="L12" s="15">
        <f t="shared" si="2"/>
        <v>1876.23</v>
      </c>
      <c r="M12" s="15">
        <f>ROUND(F12 * ROUND(G12 * (1 + 15 / 100), 2), 2)</f>
        <v>1876.23</v>
      </c>
      <c r="N12" s="16">
        <f t="shared" si="0"/>
        <v>1.8545783174259806E-3</v>
      </c>
    </row>
    <row r="13" spans="1:14" ht="51.95" customHeight="1" x14ac:dyDescent="0.2">
      <c r="A13" s="7" t="s">
        <v>46</v>
      </c>
      <c r="B13" s="9" t="s">
        <v>47</v>
      </c>
      <c r="C13" s="7" t="s">
        <v>32</v>
      </c>
      <c r="D13" s="7" t="s">
        <v>48</v>
      </c>
      <c r="E13" s="8" t="s">
        <v>45</v>
      </c>
      <c r="F13" s="9">
        <v>27</v>
      </c>
      <c r="G13" s="10">
        <v>69.680000000000007</v>
      </c>
      <c r="H13" s="10">
        <v>41.03</v>
      </c>
      <c r="I13" s="10">
        <v>42.73</v>
      </c>
      <c r="J13" s="10">
        <f>ROUND(G13 * (1 + 20.2 / 100), 2)</f>
        <v>83.76</v>
      </c>
      <c r="K13" s="10">
        <f t="shared" si="1"/>
        <v>1107.81</v>
      </c>
      <c r="L13" s="10">
        <f t="shared" si="2"/>
        <v>1153.71</v>
      </c>
      <c r="M13" s="10">
        <f>ROUND(F13 * J13, 2)</f>
        <v>2261.52</v>
      </c>
      <c r="N13" s="11">
        <f t="shared" si="0"/>
        <v>2.235422073213414E-3</v>
      </c>
    </row>
    <row r="14" spans="1:14" ht="39" customHeight="1" x14ac:dyDescent="0.2">
      <c r="A14" s="12" t="s">
        <v>49</v>
      </c>
      <c r="B14" s="14" t="s">
        <v>50</v>
      </c>
      <c r="C14" s="12" t="s">
        <v>32</v>
      </c>
      <c r="D14" s="12" t="s">
        <v>51</v>
      </c>
      <c r="E14" s="13" t="s">
        <v>45</v>
      </c>
      <c r="F14" s="14">
        <v>110</v>
      </c>
      <c r="G14" s="15">
        <v>101.15</v>
      </c>
      <c r="H14" s="15">
        <v>0</v>
      </c>
      <c r="I14" s="15">
        <v>116.32</v>
      </c>
      <c r="J14" s="15" t="str">
        <f>ROUND(G14 * (1 + 15 / 100), 2) &amp;CHAR(10)&amp; "(15.0%)"</f>
        <v>116,32
(15.0%)</v>
      </c>
      <c r="K14" s="15">
        <f t="shared" si="1"/>
        <v>0</v>
      </c>
      <c r="L14" s="15">
        <f t="shared" si="2"/>
        <v>12795.2</v>
      </c>
      <c r="M14" s="15">
        <f>ROUND(F14 * ROUND(G14 * (1 + 15 / 100), 2), 2)</f>
        <v>12795.2</v>
      </c>
      <c r="N14" s="16">
        <f t="shared" si="0"/>
        <v>1.2647543471284921E-2</v>
      </c>
    </row>
    <row r="15" spans="1:14" ht="51.95" customHeight="1" x14ac:dyDescent="0.2">
      <c r="A15" s="7" t="s">
        <v>52</v>
      </c>
      <c r="B15" s="9" t="s">
        <v>53</v>
      </c>
      <c r="C15" s="7" t="s">
        <v>32</v>
      </c>
      <c r="D15" s="7" t="s">
        <v>54</v>
      </c>
      <c r="E15" s="8" t="s">
        <v>45</v>
      </c>
      <c r="F15" s="9">
        <v>110</v>
      </c>
      <c r="G15" s="10">
        <v>100.92</v>
      </c>
      <c r="H15" s="10">
        <v>58.94</v>
      </c>
      <c r="I15" s="10">
        <v>62.37</v>
      </c>
      <c r="J15" s="10">
        <f>ROUND(G15 * (1 + 20.2 / 100), 2)</f>
        <v>121.31</v>
      </c>
      <c r="K15" s="10">
        <f t="shared" si="1"/>
        <v>6483.4</v>
      </c>
      <c r="L15" s="10">
        <f t="shared" si="2"/>
        <v>6860.7000000000007</v>
      </c>
      <c r="M15" s="10">
        <f>ROUND(F15 * J15, 2)</f>
        <v>13344.1</v>
      </c>
      <c r="N15" s="11">
        <f t="shared" si="0"/>
        <v>1.3190109168686157E-2</v>
      </c>
    </row>
    <row r="16" spans="1:14" ht="26.1" customHeight="1" x14ac:dyDescent="0.2">
      <c r="A16" s="12" t="s">
        <v>55</v>
      </c>
      <c r="B16" s="14" t="s">
        <v>56</v>
      </c>
      <c r="C16" s="12" t="s">
        <v>32</v>
      </c>
      <c r="D16" s="12" t="s">
        <v>57</v>
      </c>
      <c r="E16" s="13" t="s">
        <v>38</v>
      </c>
      <c r="F16" s="14">
        <v>88.73</v>
      </c>
      <c r="G16" s="15">
        <v>68.13</v>
      </c>
      <c r="H16" s="15">
        <v>0</v>
      </c>
      <c r="I16" s="15">
        <v>78.349999999999994</v>
      </c>
      <c r="J16" s="15" t="str">
        <f>ROUND(G16 * (1 + 15 / 100), 2) &amp;CHAR(10)&amp; "(15.0%)"</f>
        <v>78,35
(15.0%)</v>
      </c>
      <c r="K16" s="15">
        <f t="shared" si="1"/>
        <v>0</v>
      </c>
      <c r="L16" s="15">
        <f t="shared" si="2"/>
        <v>6952</v>
      </c>
      <c r="M16" s="15">
        <f>ROUND(F16 * ROUND(G16 * (1 + 15 / 100), 2), 2)</f>
        <v>6952</v>
      </c>
      <c r="N16" s="16">
        <f t="shared" si="0"/>
        <v>6.8717739630777767E-3</v>
      </c>
    </row>
    <row r="17" spans="1:14" ht="26.1" customHeight="1" x14ac:dyDescent="0.2">
      <c r="A17" s="12" t="s">
        <v>58</v>
      </c>
      <c r="B17" s="14" t="s">
        <v>59</v>
      </c>
      <c r="C17" s="12" t="s">
        <v>32</v>
      </c>
      <c r="D17" s="12" t="s">
        <v>60</v>
      </c>
      <c r="E17" s="13" t="s">
        <v>38</v>
      </c>
      <c r="F17" s="14">
        <v>35.659999999999997</v>
      </c>
      <c r="G17" s="15">
        <v>67.790000000000006</v>
      </c>
      <c r="H17" s="15">
        <v>0</v>
      </c>
      <c r="I17" s="15">
        <v>77.959999999999994</v>
      </c>
      <c r="J17" s="15" t="str">
        <f>ROUND(G17 * (1 + 15 / 100), 2) &amp;CHAR(10)&amp; "(15.0%)"</f>
        <v>77,96
(15.0%)</v>
      </c>
      <c r="K17" s="15">
        <f t="shared" si="1"/>
        <v>0</v>
      </c>
      <c r="L17" s="15">
        <f t="shared" si="2"/>
        <v>2780.05</v>
      </c>
      <c r="M17" s="15">
        <f>ROUND(F17 * ROUND(G17 * (1 + 15 / 100), 2), 2)</f>
        <v>2780.05</v>
      </c>
      <c r="N17" s="16">
        <f t="shared" si="0"/>
        <v>2.7479682402264637E-3</v>
      </c>
    </row>
    <row r="18" spans="1:14" ht="26.1" customHeight="1" x14ac:dyDescent="0.2">
      <c r="A18" s="12" t="s">
        <v>61</v>
      </c>
      <c r="B18" s="14" t="s">
        <v>62</v>
      </c>
      <c r="C18" s="12" t="s">
        <v>32</v>
      </c>
      <c r="D18" s="12" t="s">
        <v>63</v>
      </c>
      <c r="E18" s="13" t="s">
        <v>38</v>
      </c>
      <c r="F18" s="14">
        <v>26.75</v>
      </c>
      <c r="G18" s="15">
        <v>72.67</v>
      </c>
      <c r="H18" s="15">
        <v>0</v>
      </c>
      <c r="I18" s="15">
        <v>83.57</v>
      </c>
      <c r="J18" s="15" t="str">
        <f>ROUND(G18 * (1 + 15 / 100), 2) &amp;CHAR(10)&amp; "(15.0%)"</f>
        <v>83,57
(15.0%)</v>
      </c>
      <c r="K18" s="15">
        <f t="shared" si="1"/>
        <v>0</v>
      </c>
      <c r="L18" s="15">
        <f t="shared" si="2"/>
        <v>2235.5</v>
      </c>
      <c r="M18" s="15">
        <f>ROUND(F18 * ROUND(G18 * (1 + 15 / 100), 2), 2)</f>
        <v>2235.5</v>
      </c>
      <c r="N18" s="16">
        <f t="shared" si="0"/>
        <v>2.209702343852182E-3</v>
      </c>
    </row>
    <row r="19" spans="1:14" ht="39" customHeight="1" x14ac:dyDescent="0.2">
      <c r="A19" s="7" t="s">
        <v>64</v>
      </c>
      <c r="B19" s="9" t="s">
        <v>65</v>
      </c>
      <c r="C19" s="7" t="s">
        <v>32</v>
      </c>
      <c r="D19" s="7" t="s">
        <v>66</v>
      </c>
      <c r="E19" s="8" t="s">
        <v>67</v>
      </c>
      <c r="F19" s="9">
        <v>2945.01</v>
      </c>
      <c r="G19" s="10">
        <v>1.85</v>
      </c>
      <c r="H19" s="10">
        <v>0.16</v>
      </c>
      <c r="I19" s="10">
        <v>2.06</v>
      </c>
      <c r="J19" s="10">
        <f>ROUND(G19 * (1 + 20.2 / 100), 2)</f>
        <v>2.2200000000000002</v>
      </c>
      <c r="K19" s="10">
        <f t="shared" si="1"/>
        <v>471.2</v>
      </c>
      <c r="L19" s="10">
        <f t="shared" si="2"/>
        <v>6066.72</v>
      </c>
      <c r="M19" s="10">
        <f>ROUND(F19 * J19, 2)</f>
        <v>6537.92</v>
      </c>
      <c r="N19" s="11">
        <f t="shared" si="0"/>
        <v>6.4624724437119477E-3</v>
      </c>
    </row>
    <row r="20" spans="1:14" ht="65.099999999999994" customHeight="1" x14ac:dyDescent="0.2">
      <c r="A20" s="7" t="s">
        <v>68</v>
      </c>
      <c r="B20" s="9" t="s">
        <v>69</v>
      </c>
      <c r="C20" s="7" t="s">
        <v>25</v>
      </c>
      <c r="D20" s="7" t="s">
        <v>70</v>
      </c>
      <c r="E20" s="8" t="s">
        <v>38</v>
      </c>
      <c r="F20" s="9">
        <v>160.06</v>
      </c>
      <c r="G20" s="10">
        <v>10.5</v>
      </c>
      <c r="H20" s="10">
        <v>4.5599999999999996</v>
      </c>
      <c r="I20" s="10">
        <v>8.06</v>
      </c>
      <c r="J20" s="10">
        <f>ROUND(G20 * (1 + 20.2 / 100), 2)</f>
        <v>12.62</v>
      </c>
      <c r="K20" s="10">
        <f t="shared" si="1"/>
        <v>729.87</v>
      </c>
      <c r="L20" s="10">
        <f t="shared" si="2"/>
        <v>1290.0900000000001</v>
      </c>
      <c r="M20" s="10">
        <f>ROUND(F20 * J20, 2)</f>
        <v>2019.96</v>
      </c>
      <c r="N20" s="11">
        <f t="shared" si="0"/>
        <v>1.9966496741165977E-3</v>
      </c>
    </row>
    <row r="21" spans="1:14" ht="26.1" customHeight="1" x14ac:dyDescent="0.2">
      <c r="A21" s="7" t="s">
        <v>71</v>
      </c>
      <c r="B21" s="9" t="s">
        <v>72</v>
      </c>
      <c r="C21" s="7" t="s">
        <v>25</v>
      </c>
      <c r="D21" s="7" t="s">
        <v>73</v>
      </c>
      <c r="E21" s="8" t="s">
        <v>34</v>
      </c>
      <c r="F21" s="9">
        <v>178.3</v>
      </c>
      <c r="G21" s="10">
        <v>1.19</v>
      </c>
      <c r="H21" s="10">
        <v>0.47</v>
      </c>
      <c r="I21" s="10">
        <v>0.96</v>
      </c>
      <c r="J21" s="10">
        <f>ROUND(G21 * (1 + 20.2 / 100), 2)</f>
        <v>1.43</v>
      </c>
      <c r="K21" s="10">
        <f t="shared" si="1"/>
        <v>83.8</v>
      </c>
      <c r="L21" s="10">
        <f t="shared" si="2"/>
        <v>171.17000000000002</v>
      </c>
      <c r="M21" s="10">
        <f>ROUND(F21 * J21, 2)</f>
        <v>254.97</v>
      </c>
      <c r="N21" s="11">
        <f t="shared" si="0"/>
        <v>2.5202764777991092E-4</v>
      </c>
    </row>
    <row r="22" spans="1:14" ht="24" customHeight="1" x14ac:dyDescent="0.2">
      <c r="A22" s="12" t="s">
        <v>74</v>
      </c>
      <c r="B22" s="14" t="s">
        <v>75</v>
      </c>
      <c r="C22" s="12" t="s">
        <v>25</v>
      </c>
      <c r="D22" s="12" t="s">
        <v>76</v>
      </c>
      <c r="E22" s="13" t="s">
        <v>77</v>
      </c>
      <c r="F22" s="14">
        <v>213.96</v>
      </c>
      <c r="G22" s="15">
        <v>4.9400000000000004</v>
      </c>
      <c r="H22" s="15">
        <v>0</v>
      </c>
      <c r="I22" s="15">
        <v>5.68</v>
      </c>
      <c r="J22" s="15" t="str">
        <f>ROUND(G22 * (1 + 15 / 100), 2) &amp;CHAR(10)&amp; "(15.0%)"</f>
        <v>5,68
(15.0%)</v>
      </c>
      <c r="K22" s="15">
        <f t="shared" si="1"/>
        <v>0</v>
      </c>
      <c r="L22" s="15">
        <f t="shared" si="2"/>
        <v>1215.29</v>
      </c>
      <c r="M22" s="15">
        <f>ROUND(F22 * ROUND(G22 * (1 + 15 / 100), 2), 2)</f>
        <v>1215.29</v>
      </c>
      <c r="N22" s="16">
        <f t="shared" si="0"/>
        <v>1.2012655609304936E-3</v>
      </c>
    </row>
    <row r="23" spans="1:14" ht="39" customHeight="1" x14ac:dyDescent="0.2">
      <c r="A23" s="7" t="s">
        <v>78</v>
      </c>
      <c r="B23" s="9" t="s">
        <v>79</v>
      </c>
      <c r="C23" s="7" t="s">
        <v>25</v>
      </c>
      <c r="D23" s="7" t="s">
        <v>80</v>
      </c>
      <c r="E23" s="8" t="s">
        <v>34</v>
      </c>
      <c r="F23" s="9">
        <v>178.3</v>
      </c>
      <c r="G23" s="10">
        <v>1.04</v>
      </c>
      <c r="H23" s="10">
        <v>0.44</v>
      </c>
      <c r="I23" s="10">
        <v>0.81</v>
      </c>
      <c r="J23" s="10">
        <f>ROUND(G23 * (1 + 20.2 / 100), 2)</f>
        <v>1.25</v>
      </c>
      <c r="K23" s="10">
        <f t="shared" si="1"/>
        <v>78.45</v>
      </c>
      <c r="L23" s="10">
        <f t="shared" si="2"/>
        <v>144.43</v>
      </c>
      <c r="M23" s="10">
        <f>ROUND(F23 * J23, 2)</f>
        <v>222.88</v>
      </c>
      <c r="N23" s="11">
        <f t="shared" si="0"/>
        <v>2.2030796618106659E-4</v>
      </c>
    </row>
    <row r="24" spans="1:14" ht="24" customHeight="1" x14ac:dyDescent="0.2">
      <c r="A24" s="12" t="s">
        <v>81</v>
      </c>
      <c r="B24" s="14" t="s">
        <v>82</v>
      </c>
      <c r="C24" s="12" t="s">
        <v>25</v>
      </c>
      <c r="D24" s="12" t="s">
        <v>83</v>
      </c>
      <c r="E24" s="13" t="s">
        <v>77</v>
      </c>
      <c r="F24" s="14">
        <v>80.239999999999995</v>
      </c>
      <c r="G24" s="15">
        <v>3.22</v>
      </c>
      <c r="H24" s="15">
        <v>0</v>
      </c>
      <c r="I24" s="15">
        <v>3.7</v>
      </c>
      <c r="J24" s="15" t="str">
        <f>ROUND(G24 * (1 + 15 / 100), 2) &amp;CHAR(10)&amp; "(15.0%)"</f>
        <v>3,7
(15.0%)</v>
      </c>
      <c r="K24" s="15">
        <f t="shared" si="1"/>
        <v>0</v>
      </c>
      <c r="L24" s="15">
        <f t="shared" si="2"/>
        <v>296.89</v>
      </c>
      <c r="M24" s="15">
        <f>ROUND(F24 * ROUND(G24 * (1 + 15 / 100), 2), 2)</f>
        <v>296.89</v>
      </c>
      <c r="N24" s="16">
        <f t="shared" si="0"/>
        <v>2.9346389123966642E-4</v>
      </c>
    </row>
    <row r="25" spans="1:14" ht="26.1" customHeight="1" x14ac:dyDescent="0.2">
      <c r="A25" s="7" t="s">
        <v>84</v>
      </c>
      <c r="B25" s="9" t="s">
        <v>85</v>
      </c>
      <c r="C25" s="7" t="s">
        <v>25</v>
      </c>
      <c r="D25" s="7" t="s">
        <v>86</v>
      </c>
      <c r="E25" s="8" t="s">
        <v>87</v>
      </c>
      <c r="F25" s="9">
        <v>12.84</v>
      </c>
      <c r="G25" s="10">
        <v>186.33</v>
      </c>
      <c r="H25" s="10">
        <v>3.01</v>
      </c>
      <c r="I25" s="10">
        <v>220.96</v>
      </c>
      <c r="J25" s="10">
        <f>ROUND(G25 * (1 + 20.2 / 100), 2)</f>
        <v>223.97</v>
      </c>
      <c r="K25" s="10">
        <f t="shared" si="1"/>
        <v>38.65</v>
      </c>
      <c r="L25" s="10">
        <f t="shared" si="2"/>
        <v>2837.12</v>
      </c>
      <c r="M25" s="10">
        <f>ROUND(F25 * J25, 2)</f>
        <v>2875.77</v>
      </c>
      <c r="N25" s="11">
        <f t="shared" si="0"/>
        <v>2.8425836320195882E-3</v>
      </c>
    </row>
    <row r="26" spans="1:14" ht="39" customHeight="1" x14ac:dyDescent="0.2">
      <c r="A26" s="7" t="s">
        <v>88</v>
      </c>
      <c r="B26" s="9" t="s">
        <v>89</v>
      </c>
      <c r="C26" s="7" t="s">
        <v>32</v>
      </c>
      <c r="D26" s="7" t="s">
        <v>90</v>
      </c>
      <c r="E26" s="8" t="s">
        <v>91</v>
      </c>
      <c r="F26" s="9">
        <v>32.200000000000003</v>
      </c>
      <c r="G26" s="10">
        <v>1.61</v>
      </c>
      <c r="H26" s="10">
        <v>0.19</v>
      </c>
      <c r="I26" s="10">
        <v>1.75</v>
      </c>
      <c r="J26" s="10">
        <f>ROUND(G26 * (1 + 20.2 / 100), 2)</f>
        <v>1.94</v>
      </c>
      <c r="K26" s="10">
        <f t="shared" si="1"/>
        <v>6.12</v>
      </c>
      <c r="L26" s="10">
        <f t="shared" si="2"/>
        <v>56.35</v>
      </c>
      <c r="M26" s="10">
        <f>ROUND(F26 * J26, 2)</f>
        <v>62.47</v>
      </c>
      <c r="N26" s="11">
        <f t="shared" si="0"/>
        <v>6.1749096587092743E-5</v>
      </c>
    </row>
    <row r="27" spans="1:14" ht="26.1" customHeight="1" x14ac:dyDescent="0.2">
      <c r="A27" s="12" t="s">
        <v>92</v>
      </c>
      <c r="B27" s="14" t="s">
        <v>93</v>
      </c>
      <c r="C27" s="12" t="s">
        <v>25</v>
      </c>
      <c r="D27" s="12" t="s">
        <v>94</v>
      </c>
      <c r="E27" s="13" t="s">
        <v>87</v>
      </c>
      <c r="F27" s="14">
        <v>0.74</v>
      </c>
      <c r="G27" s="15">
        <v>3771.09</v>
      </c>
      <c r="H27" s="15">
        <v>0</v>
      </c>
      <c r="I27" s="15">
        <v>4336.75</v>
      </c>
      <c r="J27" s="15" t="str">
        <f>ROUND(G27 * (1 + 15 / 100), 2) &amp;CHAR(10)&amp; "(15.0%)"</f>
        <v>4336,75
(15.0%)</v>
      </c>
      <c r="K27" s="15">
        <f t="shared" si="1"/>
        <v>0</v>
      </c>
      <c r="L27" s="15">
        <f t="shared" si="2"/>
        <v>3209.2</v>
      </c>
      <c r="M27" s="15">
        <f>ROUND(F27 * ROUND(G27 * (1 + 15 / 100), 2), 2)</f>
        <v>3209.2</v>
      </c>
      <c r="N27" s="16">
        <f t="shared" si="0"/>
        <v>3.1721658518856733E-3</v>
      </c>
    </row>
    <row r="28" spans="1:14" ht="51.95" customHeight="1" x14ac:dyDescent="0.2">
      <c r="A28" s="7" t="s">
        <v>95</v>
      </c>
      <c r="B28" s="9" t="s">
        <v>96</v>
      </c>
      <c r="C28" s="7" t="s">
        <v>32</v>
      </c>
      <c r="D28" s="7" t="s">
        <v>97</v>
      </c>
      <c r="E28" s="8" t="s">
        <v>91</v>
      </c>
      <c r="F28" s="9">
        <v>395.87</v>
      </c>
      <c r="G28" s="10">
        <v>0.54</v>
      </c>
      <c r="H28" s="10">
        <v>0.03</v>
      </c>
      <c r="I28" s="10">
        <v>0.59</v>
      </c>
      <c r="J28" s="10" t="str">
        <f>ROUND(G28 * (1 + 15 / 100), 2) &amp;CHAR(10)&amp; "(15.0%)"</f>
        <v>0,62
(15.0%)</v>
      </c>
      <c r="K28" s="10">
        <f t="shared" si="1"/>
        <v>11.88</v>
      </c>
      <c r="L28" s="10">
        <f t="shared" si="2"/>
        <v>233.56</v>
      </c>
      <c r="M28" s="10">
        <f>ROUND(F28 * ROUND(G28 * (1 + 15 / 100), 2), 2)</f>
        <v>245.44</v>
      </c>
      <c r="N28" s="11">
        <f t="shared" si="0"/>
        <v>2.4260762392085868E-4</v>
      </c>
    </row>
    <row r="29" spans="1:14" ht="51.95" customHeight="1" x14ac:dyDescent="0.2">
      <c r="A29" s="7" t="s">
        <v>98</v>
      </c>
      <c r="B29" s="9" t="s">
        <v>99</v>
      </c>
      <c r="C29" s="7" t="s">
        <v>32</v>
      </c>
      <c r="D29" s="7" t="s">
        <v>100</v>
      </c>
      <c r="E29" s="8" t="s">
        <v>34</v>
      </c>
      <c r="F29" s="9">
        <v>18</v>
      </c>
      <c r="G29" s="10">
        <v>28.83</v>
      </c>
      <c r="H29" s="10">
        <v>21.49</v>
      </c>
      <c r="I29" s="10">
        <v>13.16</v>
      </c>
      <c r="J29" s="10">
        <f>ROUND(G29 * (1 + 20.2 / 100), 2)</f>
        <v>34.65</v>
      </c>
      <c r="K29" s="10">
        <f t="shared" si="1"/>
        <v>386.82</v>
      </c>
      <c r="L29" s="10">
        <f t="shared" si="2"/>
        <v>236.88000000000005</v>
      </c>
      <c r="M29" s="10">
        <f>ROUND(F29 * J29, 2)</f>
        <v>623.70000000000005</v>
      </c>
      <c r="N29" s="11">
        <f t="shared" si="0"/>
        <v>6.1650250586473096E-4</v>
      </c>
    </row>
    <row r="30" spans="1:14" ht="65.099999999999994" customHeight="1" x14ac:dyDescent="0.2">
      <c r="A30" s="7" t="s">
        <v>101</v>
      </c>
      <c r="B30" s="9" t="s">
        <v>102</v>
      </c>
      <c r="C30" s="7" t="s">
        <v>25</v>
      </c>
      <c r="D30" s="7" t="s">
        <v>103</v>
      </c>
      <c r="E30" s="8" t="s">
        <v>45</v>
      </c>
      <c r="F30" s="9">
        <v>8</v>
      </c>
      <c r="G30" s="10">
        <v>55.74</v>
      </c>
      <c r="H30" s="10">
        <v>18.22</v>
      </c>
      <c r="I30" s="10">
        <v>48.78</v>
      </c>
      <c r="J30" s="10">
        <f>ROUND(G30 * (1 + 20.2 / 100), 2)</f>
        <v>67</v>
      </c>
      <c r="K30" s="10">
        <f t="shared" si="1"/>
        <v>145.76</v>
      </c>
      <c r="L30" s="10">
        <f t="shared" si="2"/>
        <v>390.24</v>
      </c>
      <c r="M30" s="10">
        <f>ROUND(F30 * J30, 2)</f>
        <v>536</v>
      </c>
      <c r="N30" s="11">
        <f t="shared" si="0"/>
        <v>5.2981456332130159E-4</v>
      </c>
    </row>
    <row r="31" spans="1:14" ht="26.1" customHeight="1" x14ac:dyDescent="0.2">
      <c r="A31" s="3" t="s">
        <v>104</v>
      </c>
      <c r="B31" s="3"/>
      <c r="C31" s="3"/>
      <c r="D31" s="3" t="s">
        <v>105</v>
      </c>
      <c r="E31" s="3"/>
      <c r="F31" s="4"/>
      <c r="G31" s="3"/>
      <c r="H31" s="3"/>
      <c r="I31" s="3"/>
      <c r="J31" s="3"/>
      <c r="K31" s="3"/>
      <c r="L31" s="3"/>
      <c r="M31" s="5">
        <v>74736.149999999994</v>
      </c>
      <c r="N31" s="6">
        <f t="shared" si="0"/>
        <v>7.3873695292099417E-2</v>
      </c>
    </row>
    <row r="32" spans="1:14" ht="24" customHeight="1" x14ac:dyDescent="0.2">
      <c r="A32" s="7" t="s">
        <v>106</v>
      </c>
      <c r="B32" s="9" t="s">
        <v>107</v>
      </c>
      <c r="C32" s="7" t="s">
        <v>32</v>
      </c>
      <c r="D32" s="7" t="s">
        <v>108</v>
      </c>
      <c r="E32" s="8" t="s">
        <v>45</v>
      </c>
      <c r="F32" s="9">
        <v>121</v>
      </c>
      <c r="G32" s="10">
        <v>0.64</v>
      </c>
      <c r="H32" s="10">
        <v>0.66</v>
      </c>
      <c r="I32" s="10">
        <v>0.11</v>
      </c>
      <c r="J32" s="10">
        <f>ROUND(G32 * (1 + 20.2 / 100), 2)</f>
        <v>0.77</v>
      </c>
      <c r="K32" s="10">
        <f t="shared" ref="K32:K42" si="3">ROUND(F32 * H32, 2)</f>
        <v>79.86</v>
      </c>
      <c r="L32" s="10">
        <f t="shared" ref="L32:L42" si="4">M32 - K32</f>
        <v>13.310000000000002</v>
      </c>
      <c r="M32" s="10">
        <f>ROUND(F32 * J32, 2)</f>
        <v>93.17</v>
      </c>
      <c r="N32" s="11">
        <f t="shared" si="0"/>
        <v>9.2094818777324006E-5</v>
      </c>
    </row>
    <row r="33" spans="1:14" ht="39" customHeight="1" x14ac:dyDescent="0.2">
      <c r="A33" s="7" t="s">
        <v>109</v>
      </c>
      <c r="B33" s="9" t="s">
        <v>79</v>
      </c>
      <c r="C33" s="7" t="s">
        <v>25</v>
      </c>
      <c r="D33" s="7" t="s">
        <v>80</v>
      </c>
      <c r="E33" s="8" t="s">
        <v>34</v>
      </c>
      <c r="F33" s="9">
        <v>1743.5</v>
      </c>
      <c r="G33" s="10">
        <v>1.04</v>
      </c>
      <c r="H33" s="10">
        <v>0.44</v>
      </c>
      <c r="I33" s="10">
        <v>0.81</v>
      </c>
      <c r="J33" s="10">
        <f>ROUND(G33 * (1 + 20.2 / 100), 2)</f>
        <v>1.25</v>
      </c>
      <c r="K33" s="10">
        <f t="shared" si="3"/>
        <v>767.14</v>
      </c>
      <c r="L33" s="10">
        <f t="shared" si="4"/>
        <v>1412.2400000000002</v>
      </c>
      <c r="M33" s="10">
        <f>ROUND(F33 * J33, 2)</f>
        <v>2179.38</v>
      </c>
      <c r="N33" s="11">
        <f t="shared" si="0"/>
        <v>2.1542299683044372E-3</v>
      </c>
    </row>
    <row r="34" spans="1:14" ht="24" customHeight="1" x14ac:dyDescent="0.2">
      <c r="A34" s="12" t="s">
        <v>110</v>
      </c>
      <c r="B34" s="14" t="s">
        <v>82</v>
      </c>
      <c r="C34" s="12" t="s">
        <v>25</v>
      </c>
      <c r="D34" s="12" t="s">
        <v>83</v>
      </c>
      <c r="E34" s="13" t="s">
        <v>77</v>
      </c>
      <c r="F34" s="14">
        <v>784.58</v>
      </c>
      <c r="G34" s="15">
        <v>3.22</v>
      </c>
      <c r="H34" s="15">
        <v>0</v>
      </c>
      <c r="I34" s="15">
        <v>3.7</v>
      </c>
      <c r="J34" s="15" t="str">
        <f>ROUND(G34 * (1 + 15 / 100), 2) &amp;CHAR(10)&amp; "(15.0%)"</f>
        <v>3,7
(15.0%)</v>
      </c>
      <c r="K34" s="15">
        <f t="shared" si="3"/>
        <v>0</v>
      </c>
      <c r="L34" s="15">
        <f t="shared" si="4"/>
        <v>2902.95</v>
      </c>
      <c r="M34" s="15">
        <f>ROUND(F34 * ROUND(G34 * (1 + 15 / 100), 2), 2)</f>
        <v>2902.95</v>
      </c>
      <c r="N34" s="16">
        <f t="shared" si="0"/>
        <v>2.8694499749880079E-3</v>
      </c>
    </row>
    <row r="35" spans="1:14" ht="26.1" customHeight="1" x14ac:dyDescent="0.2">
      <c r="A35" s="7" t="s">
        <v>111</v>
      </c>
      <c r="B35" s="9" t="s">
        <v>85</v>
      </c>
      <c r="C35" s="7" t="s">
        <v>25</v>
      </c>
      <c r="D35" s="7" t="s">
        <v>86</v>
      </c>
      <c r="E35" s="8" t="s">
        <v>87</v>
      </c>
      <c r="F35" s="9">
        <v>125.33</v>
      </c>
      <c r="G35" s="10">
        <v>186.33</v>
      </c>
      <c r="H35" s="10">
        <v>3.01</v>
      </c>
      <c r="I35" s="10">
        <v>220.96</v>
      </c>
      <c r="J35" s="10">
        <f>ROUND(G35 * (1 + 20.2 / 100), 2)</f>
        <v>223.97</v>
      </c>
      <c r="K35" s="10">
        <f t="shared" si="3"/>
        <v>377.24</v>
      </c>
      <c r="L35" s="10">
        <f t="shared" si="4"/>
        <v>27692.92</v>
      </c>
      <c r="M35" s="10">
        <f>ROUND(F35 * J35, 2)</f>
        <v>28070.16</v>
      </c>
      <c r="N35" s="11">
        <f t="shared" si="0"/>
        <v>2.7746230527535571E-2</v>
      </c>
    </row>
    <row r="36" spans="1:14" ht="26.1" customHeight="1" x14ac:dyDescent="0.2">
      <c r="A36" s="12" t="s">
        <v>112</v>
      </c>
      <c r="B36" s="14" t="s">
        <v>93</v>
      </c>
      <c r="C36" s="12" t="s">
        <v>25</v>
      </c>
      <c r="D36" s="12" t="s">
        <v>94</v>
      </c>
      <c r="E36" s="13" t="s">
        <v>87</v>
      </c>
      <c r="F36" s="14">
        <v>7.22</v>
      </c>
      <c r="G36" s="15">
        <v>3771.09</v>
      </c>
      <c r="H36" s="15">
        <v>0</v>
      </c>
      <c r="I36" s="15">
        <v>4336.75</v>
      </c>
      <c r="J36" s="15" t="str">
        <f>ROUND(G36 * (1 + 15 / 100), 2) &amp;CHAR(10)&amp; "(15.0%)"</f>
        <v>4336,75
(15.0%)</v>
      </c>
      <c r="K36" s="15">
        <f t="shared" si="3"/>
        <v>0</v>
      </c>
      <c r="L36" s="15">
        <f t="shared" si="4"/>
        <v>31311.34</v>
      </c>
      <c r="M36" s="15">
        <f>ROUND(F36 * ROUND(G36 * (1 + 15 / 100), 2), 2)</f>
        <v>31311.34</v>
      </c>
      <c r="N36" s="16">
        <f t="shared" si="0"/>
        <v>3.0950007330419405E-2</v>
      </c>
    </row>
    <row r="37" spans="1:14" ht="39" customHeight="1" x14ac:dyDescent="0.2">
      <c r="A37" s="7" t="s">
        <v>113</v>
      </c>
      <c r="B37" s="9" t="s">
        <v>89</v>
      </c>
      <c r="C37" s="7" t="s">
        <v>32</v>
      </c>
      <c r="D37" s="7" t="s">
        <v>90</v>
      </c>
      <c r="E37" s="8" t="s">
        <v>91</v>
      </c>
      <c r="F37" s="9">
        <v>2309.79</v>
      </c>
      <c r="G37" s="10">
        <v>1.61</v>
      </c>
      <c r="H37" s="10">
        <v>0.19</v>
      </c>
      <c r="I37" s="10">
        <v>1.75</v>
      </c>
      <c r="J37" s="10">
        <f>ROUND(G37 * (1 + 20.2 / 100), 2)</f>
        <v>1.94</v>
      </c>
      <c r="K37" s="10">
        <f t="shared" si="3"/>
        <v>438.86</v>
      </c>
      <c r="L37" s="10">
        <f t="shared" si="4"/>
        <v>4042.1299999999997</v>
      </c>
      <c r="M37" s="10">
        <f>ROUND(F37 * J37, 2)</f>
        <v>4480.99</v>
      </c>
      <c r="N37" s="11">
        <f t="shared" si="0"/>
        <v>4.4292794031662664E-3</v>
      </c>
    </row>
    <row r="38" spans="1:14" ht="39" customHeight="1" x14ac:dyDescent="0.2">
      <c r="A38" s="7" t="s">
        <v>114</v>
      </c>
      <c r="B38" s="9" t="s">
        <v>115</v>
      </c>
      <c r="C38" s="7" t="s">
        <v>32</v>
      </c>
      <c r="D38" s="7" t="s">
        <v>116</v>
      </c>
      <c r="E38" s="8" t="s">
        <v>91</v>
      </c>
      <c r="F38" s="9">
        <v>240.08</v>
      </c>
      <c r="G38" s="10">
        <v>1.38</v>
      </c>
      <c r="H38" s="10">
        <v>0.12</v>
      </c>
      <c r="I38" s="10">
        <v>1.47</v>
      </c>
      <c r="J38" s="10" t="str">
        <f>ROUND(G38 * (1 + 15 / 100), 2) &amp;CHAR(10)&amp; "(15.0%)"</f>
        <v>1,59
(15.0%)</v>
      </c>
      <c r="K38" s="10">
        <f t="shared" si="3"/>
        <v>28.81</v>
      </c>
      <c r="L38" s="10">
        <f t="shared" si="4"/>
        <v>352.92</v>
      </c>
      <c r="M38" s="10">
        <f>ROUND(F38 * ROUND(G38 * (1 + 15 / 100), 2), 2)</f>
        <v>381.73</v>
      </c>
      <c r="N38" s="11">
        <f t="shared" si="0"/>
        <v>3.7732483816537397E-4</v>
      </c>
    </row>
    <row r="39" spans="1:14" ht="51.95" customHeight="1" x14ac:dyDescent="0.2">
      <c r="A39" s="7" t="s">
        <v>117</v>
      </c>
      <c r="B39" s="9" t="s">
        <v>96</v>
      </c>
      <c r="C39" s="7" t="s">
        <v>32</v>
      </c>
      <c r="D39" s="7" t="s">
        <v>97</v>
      </c>
      <c r="E39" s="8" t="s">
        <v>91</v>
      </c>
      <c r="F39" s="9">
        <v>2786.81</v>
      </c>
      <c r="G39" s="10">
        <v>0.54</v>
      </c>
      <c r="H39" s="10">
        <v>0.03</v>
      </c>
      <c r="I39" s="10">
        <v>0.59</v>
      </c>
      <c r="J39" s="10" t="str">
        <f>ROUND(G39 * (1 + 15 / 100), 2) &amp;CHAR(10)&amp; "(15.0%)"</f>
        <v>0,62
(15.0%)</v>
      </c>
      <c r="K39" s="10">
        <f t="shared" si="3"/>
        <v>83.6</v>
      </c>
      <c r="L39" s="10">
        <f t="shared" si="4"/>
        <v>1644.22</v>
      </c>
      <c r="M39" s="10">
        <f>ROUND(F39 * ROUND(G39 * (1 + 15 / 100), 2), 2)</f>
        <v>1727.82</v>
      </c>
      <c r="N39" s="11">
        <f t="shared" si="0"/>
        <v>1.7078809679063642E-3</v>
      </c>
    </row>
    <row r="40" spans="1:14" ht="51.95" customHeight="1" x14ac:dyDescent="0.2">
      <c r="A40" s="7" t="s">
        <v>118</v>
      </c>
      <c r="B40" s="9" t="s">
        <v>119</v>
      </c>
      <c r="C40" s="7" t="s">
        <v>32</v>
      </c>
      <c r="D40" s="7" t="s">
        <v>120</v>
      </c>
      <c r="E40" s="8" t="s">
        <v>45</v>
      </c>
      <c r="F40" s="9">
        <v>121</v>
      </c>
      <c r="G40" s="10">
        <v>5.51</v>
      </c>
      <c r="H40" s="10">
        <v>2.2799999999999998</v>
      </c>
      <c r="I40" s="10">
        <v>4.34</v>
      </c>
      <c r="J40" s="10">
        <f>ROUND(G40 * (1 + 20.2 / 100), 2)</f>
        <v>6.62</v>
      </c>
      <c r="K40" s="10">
        <f t="shared" si="3"/>
        <v>275.88</v>
      </c>
      <c r="L40" s="10">
        <f t="shared" si="4"/>
        <v>525.14</v>
      </c>
      <c r="M40" s="10">
        <f>ROUND(F40 * J40, 2)</f>
        <v>801.02</v>
      </c>
      <c r="N40" s="11">
        <f t="shared" si="0"/>
        <v>7.9177623416348689E-4</v>
      </c>
    </row>
    <row r="41" spans="1:14" ht="51.95" customHeight="1" x14ac:dyDescent="0.2">
      <c r="A41" s="7" t="s">
        <v>121</v>
      </c>
      <c r="B41" s="9" t="s">
        <v>122</v>
      </c>
      <c r="C41" s="7" t="s">
        <v>32</v>
      </c>
      <c r="D41" s="7" t="s">
        <v>123</v>
      </c>
      <c r="E41" s="8" t="s">
        <v>34</v>
      </c>
      <c r="F41" s="9">
        <v>72.2</v>
      </c>
      <c r="G41" s="10">
        <v>23.17</v>
      </c>
      <c r="H41" s="10">
        <v>12.21</v>
      </c>
      <c r="I41" s="10">
        <v>15.64</v>
      </c>
      <c r="J41" s="10">
        <f>ROUND(G41 * (1 + 20.2 / 100), 2)</f>
        <v>27.85</v>
      </c>
      <c r="K41" s="10">
        <f t="shared" si="3"/>
        <v>881.56</v>
      </c>
      <c r="L41" s="10">
        <f t="shared" si="4"/>
        <v>1129.21</v>
      </c>
      <c r="M41" s="10">
        <f>ROUND(F41 * J41, 2)</f>
        <v>2010.77</v>
      </c>
      <c r="N41" s="11">
        <f t="shared" si="0"/>
        <v>1.9875657266596519E-3</v>
      </c>
    </row>
    <row r="42" spans="1:14" ht="26.1" customHeight="1" x14ac:dyDescent="0.2">
      <c r="A42" s="7" t="s">
        <v>124</v>
      </c>
      <c r="B42" s="9" t="s">
        <v>125</v>
      </c>
      <c r="C42" s="7" t="s">
        <v>25</v>
      </c>
      <c r="D42" s="7" t="s">
        <v>126</v>
      </c>
      <c r="E42" s="8" t="s">
        <v>45</v>
      </c>
      <c r="F42" s="9">
        <v>242</v>
      </c>
      <c r="G42" s="10">
        <v>2.67</v>
      </c>
      <c r="H42" s="10">
        <v>1.24</v>
      </c>
      <c r="I42" s="10">
        <v>1.97</v>
      </c>
      <c r="J42" s="10">
        <f>ROUND(G42 * (1 + 20.2 / 100), 2)</f>
        <v>3.21</v>
      </c>
      <c r="K42" s="10">
        <f t="shared" si="3"/>
        <v>300.08</v>
      </c>
      <c r="L42" s="10">
        <f t="shared" si="4"/>
        <v>476.74000000000007</v>
      </c>
      <c r="M42" s="10">
        <f>ROUND(F42 * J42, 2)</f>
        <v>776.82</v>
      </c>
      <c r="N42" s="11">
        <f t="shared" si="0"/>
        <v>7.6785550201353265E-4</v>
      </c>
    </row>
    <row r="43" spans="1:14" ht="26.1" customHeight="1" x14ac:dyDescent="0.2">
      <c r="A43" s="3" t="s">
        <v>127</v>
      </c>
      <c r="B43" s="3"/>
      <c r="C43" s="3"/>
      <c r="D43" s="3" t="s">
        <v>128</v>
      </c>
      <c r="E43" s="3"/>
      <c r="F43" s="4"/>
      <c r="G43" s="3"/>
      <c r="H43" s="3"/>
      <c r="I43" s="3"/>
      <c r="J43" s="3"/>
      <c r="K43" s="3"/>
      <c r="L43" s="3"/>
      <c r="M43" s="5">
        <v>80297.27</v>
      </c>
      <c r="N43" s="6">
        <f t="shared" si="0"/>
        <v>7.9370640001758669E-2</v>
      </c>
    </row>
    <row r="44" spans="1:14" ht="24" customHeight="1" x14ac:dyDescent="0.2">
      <c r="A44" s="7" t="s">
        <v>129</v>
      </c>
      <c r="B44" s="9" t="s">
        <v>107</v>
      </c>
      <c r="C44" s="7" t="s">
        <v>32</v>
      </c>
      <c r="D44" s="7" t="s">
        <v>108</v>
      </c>
      <c r="E44" s="8" t="s">
        <v>45</v>
      </c>
      <c r="F44" s="9">
        <v>136</v>
      </c>
      <c r="G44" s="10">
        <v>0.64</v>
      </c>
      <c r="H44" s="10">
        <v>0.66</v>
      </c>
      <c r="I44" s="10">
        <v>0.11</v>
      </c>
      <c r="J44" s="10">
        <f>ROUND(G44 * (1 + 20.2 / 100), 2)</f>
        <v>0.77</v>
      </c>
      <c r="K44" s="10">
        <f t="shared" ref="K44:K54" si="5">ROUND(F44 * H44, 2)</f>
        <v>89.76</v>
      </c>
      <c r="L44" s="10">
        <f t="shared" ref="L44:L54" si="6">M44 - K44</f>
        <v>14.959999999999994</v>
      </c>
      <c r="M44" s="10">
        <f>ROUND(F44 * J44, 2)</f>
        <v>104.72</v>
      </c>
      <c r="N44" s="11">
        <f t="shared" si="0"/>
        <v>1.035115318488931E-4</v>
      </c>
    </row>
    <row r="45" spans="1:14" ht="39" customHeight="1" x14ac:dyDescent="0.2">
      <c r="A45" s="7" t="s">
        <v>130</v>
      </c>
      <c r="B45" s="9" t="s">
        <v>79</v>
      </c>
      <c r="C45" s="7" t="s">
        <v>25</v>
      </c>
      <c r="D45" s="7" t="s">
        <v>80</v>
      </c>
      <c r="E45" s="8" t="s">
        <v>34</v>
      </c>
      <c r="F45" s="9">
        <v>1911.4</v>
      </c>
      <c r="G45" s="10">
        <v>1.04</v>
      </c>
      <c r="H45" s="10">
        <v>0.44</v>
      </c>
      <c r="I45" s="10">
        <v>0.81</v>
      </c>
      <c r="J45" s="10">
        <f>ROUND(G45 * (1 + 20.2 / 100), 2)</f>
        <v>1.25</v>
      </c>
      <c r="K45" s="10">
        <f t="shared" si="5"/>
        <v>841.02</v>
      </c>
      <c r="L45" s="10">
        <f t="shared" si="6"/>
        <v>1548.23</v>
      </c>
      <c r="M45" s="10">
        <f>ROUND(F45 * J45, 2)</f>
        <v>2389.25</v>
      </c>
      <c r="N45" s="11">
        <f t="shared" si="0"/>
        <v>2.3616780698048874E-3</v>
      </c>
    </row>
    <row r="46" spans="1:14" ht="24" customHeight="1" x14ac:dyDescent="0.2">
      <c r="A46" s="12" t="s">
        <v>131</v>
      </c>
      <c r="B46" s="14" t="s">
        <v>82</v>
      </c>
      <c r="C46" s="12" t="s">
        <v>25</v>
      </c>
      <c r="D46" s="12" t="s">
        <v>83</v>
      </c>
      <c r="E46" s="13" t="s">
        <v>77</v>
      </c>
      <c r="F46" s="14">
        <v>860.13</v>
      </c>
      <c r="G46" s="15">
        <v>3.22</v>
      </c>
      <c r="H46" s="15">
        <v>0</v>
      </c>
      <c r="I46" s="15">
        <v>3.7</v>
      </c>
      <c r="J46" s="15" t="str">
        <f>ROUND(G46 * (1 + 15 / 100), 2) &amp;CHAR(10)&amp; "(15.0%)"</f>
        <v>3,7
(15.0%)</v>
      </c>
      <c r="K46" s="15">
        <f t="shared" si="5"/>
        <v>0</v>
      </c>
      <c r="L46" s="15">
        <f t="shared" si="6"/>
        <v>3182.48</v>
      </c>
      <c r="M46" s="15">
        <f>ROUND(F46 * ROUND(G46 * (1 + 15 / 100), 2), 2)</f>
        <v>3182.48</v>
      </c>
      <c r="N46" s="16">
        <f t="shared" si="0"/>
        <v>3.1457542005201042E-3</v>
      </c>
    </row>
    <row r="47" spans="1:14" ht="26.1" customHeight="1" x14ac:dyDescent="0.2">
      <c r="A47" s="7" t="s">
        <v>132</v>
      </c>
      <c r="B47" s="9" t="s">
        <v>85</v>
      </c>
      <c r="C47" s="7" t="s">
        <v>25</v>
      </c>
      <c r="D47" s="7" t="s">
        <v>86</v>
      </c>
      <c r="E47" s="8" t="s">
        <v>87</v>
      </c>
      <c r="F47" s="9">
        <v>137.62</v>
      </c>
      <c r="G47" s="10">
        <v>186.33</v>
      </c>
      <c r="H47" s="10">
        <v>3.01</v>
      </c>
      <c r="I47" s="10">
        <v>220.96</v>
      </c>
      <c r="J47" s="10">
        <f>ROUND(G47 * (1 + 20.2 / 100), 2)</f>
        <v>223.97</v>
      </c>
      <c r="K47" s="10">
        <f t="shared" si="5"/>
        <v>414.24</v>
      </c>
      <c r="L47" s="10">
        <f t="shared" si="6"/>
        <v>30408.51</v>
      </c>
      <c r="M47" s="10">
        <f>ROUND(F47 * J47, 2)</f>
        <v>30822.75</v>
      </c>
      <c r="N47" s="11">
        <f t="shared" si="0"/>
        <v>3.0467055655991879E-2</v>
      </c>
    </row>
    <row r="48" spans="1:14" ht="26.1" customHeight="1" x14ac:dyDescent="0.2">
      <c r="A48" s="12" t="s">
        <v>133</v>
      </c>
      <c r="B48" s="14" t="s">
        <v>93</v>
      </c>
      <c r="C48" s="12" t="s">
        <v>25</v>
      </c>
      <c r="D48" s="12" t="s">
        <v>94</v>
      </c>
      <c r="E48" s="13" t="s">
        <v>87</v>
      </c>
      <c r="F48" s="14">
        <v>7.91</v>
      </c>
      <c r="G48" s="15">
        <v>3771.09</v>
      </c>
      <c r="H48" s="15">
        <v>0</v>
      </c>
      <c r="I48" s="15">
        <v>4336.75</v>
      </c>
      <c r="J48" s="15" t="str">
        <f>ROUND(G48 * (1 + 15 / 100), 2) &amp;CHAR(10)&amp; "(15.0%)"</f>
        <v>4336,75
(15.0%)</v>
      </c>
      <c r="K48" s="15">
        <f t="shared" si="5"/>
        <v>0</v>
      </c>
      <c r="L48" s="15">
        <f t="shared" si="6"/>
        <v>34303.69</v>
      </c>
      <c r="M48" s="15">
        <f>ROUND(F48 * ROUND(G48 * (1 + 15 / 100), 2), 2)</f>
        <v>34303.69</v>
      </c>
      <c r="N48" s="16">
        <f t="shared" si="0"/>
        <v>3.3907825629961377E-2</v>
      </c>
    </row>
    <row r="49" spans="1:14" ht="39" customHeight="1" x14ac:dyDescent="0.2">
      <c r="A49" s="7" t="s">
        <v>134</v>
      </c>
      <c r="B49" s="9" t="s">
        <v>89</v>
      </c>
      <c r="C49" s="7" t="s">
        <v>32</v>
      </c>
      <c r="D49" s="7" t="s">
        <v>90</v>
      </c>
      <c r="E49" s="8" t="s">
        <v>91</v>
      </c>
      <c r="F49" s="9">
        <v>2532.2199999999998</v>
      </c>
      <c r="G49" s="10">
        <v>1.61</v>
      </c>
      <c r="H49" s="10">
        <v>0.19</v>
      </c>
      <c r="I49" s="10">
        <v>1.75</v>
      </c>
      <c r="J49" s="10">
        <f>ROUND(G49 * (1 + 20.2 / 100), 2)</f>
        <v>1.94</v>
      </c>
      <c r="K49" s="10">
        <f t="shared" si="5"/>
        <v>481.12</v>
      </c>
      <c r="L49" s="10">
        <f t="shared" si="6"/>
        <v>4431.3900000000003</v>
      </c>
      <c r="M49" s="10">
        <f>ROUND(F49 * J49, 2)</f>
        <v>4912.51</v>
      </c>
      <c r="N49" s="11">
        <f t="shared" si="0"/>
        <v>4.8558196650401626E-3</v>
      </c>
    </row>
    <row r="50" spans="1:14" ht="39" customHeight="1" x14ac:dyDescent="0.2">
      <c r="A50" s="7" t="s">
        <v>135</v>
      </c>
      <c r="B50" s="9" t="s">
        <v>115</v>
      </c>
      <c r="C50" s="7" t="s">
        <v>32</v>
      </c>
      <c r="D50" s="7" t="s">
        <v>116</v>
      </c>
      <c r="E50" s="8" t="s">
        <v>91</v>
      </c>
      <c r="F50" s="9">
        <v>263.2</v>
      </c>
      <c r="G50" s="10">
        <v>1.38</v>
      </c>
      <c r="H50" s="10">
        <v>0.12</v>
      </c>
      <c r="I50" s="10">
        <v>1.47</v>
      </c>
      <c r="J50" s="10" t="str">
        <f>ROUND(G50 * (1 + 15 / 100), 2) &amp;CHAR(10)&amp; "(15.0%)"</f>
        <v>1,59
(15.0%)</v>
      </c>
      <c r="K50" s="10">
        <f t="shared" si="5"/>
        <v>31.58</v>
      </c>
      <c r="L50" s="10">
        <f t="shared" si="6"/>
        <v>386.91</v>
      </c>
      <c r="M50" s="10">
        <f>ROUND(F50 * ROUND(G50 * (1 + 15 / 100), 2), 2)</f>
        <v>418.49</v>
      </c>
      <c r="N50" s="11">
        <f t="shared" si="0"/>
        <v>4.1366062799315579E-4</v>
      </c>
    </row>
    <row r="51" spans="1:14" ht="51.95" customHeight="1" x14ac:dyDescent="0.2">
      <c r="A51" s="7" t="s">
        <v>136</v>
      </c>
      <c r="B51" s="9" t="s">
        <v>96</v>
      </c>
      <c r="C51" s="7" t="s">
        <v>32</v>
      </c>
      <c r="D51" s="7" t="s">
        <v>97</v>
      </c>
      <c r="E51" s="8" t="s">
        <v>91</v>
      </c>
      <c r="F51" s="9">
        <v>3055.18</v>
      </c>
      <c r="G51" s="10">
        <v>0.54</v>
      </c>
      <c r="H51" s="10">
        <v>0.03</v>
      </c>
      <c r="I51" s="10">
        <v>0.59</v>
      </c>
      <c r="J51" s="10" t="str">
        <f>ROUND(G51 * (1 + 15 / 100), 2) &amp;CHAR(10)&amp; "(15.0%)"</f>
        <v>0,62
(15.0%)</v>
      </c>
      <c r="K51" s="10">
        <f t="shared" si="5"/>
        <v>91.66</v>
      </c>
      <c r="L51" s="10">
        <f t="shared" si="6"/>
        <v>1802.55</v>
      </c>
      <c r="M51" s="10">
        <f>ROUND(F51 * ROUND(G51 * (1 + 15 / 100), 2), 2)</f>
        <v>1894.21</v>
      </c>
      <c r="N51" s="11">
        <f t="shared" si="0"/>
        <v>1.8723508283373929E-3</v>
      </c>
    </row>
    <row r="52" spans="1:14" ht="51.95" customHeight="1" x14ac:dyDescent="0.2">
      <c r="A52" s="7" t="s">
        <v>137</v>
      </c>
      <c r="B52" s="9" t="s">
        <v>119</v>
      </c>
      <c r="C52" s="7" t="s">
        <v>32</v>
      </c>
      <c r="D52" s="7" t="s">
        <v>120</v>
      </c>
      <c r="E52" s="8" t="s">
        <v>45</v>
      </c>
      <c r="F52" s="9">
        <v>136</v>
      </c>
      <c r="G52" s="10">
        <v>5.51</v>
      </c>
      <c r="H52" s="10">
        <v>2.2799999999999998</v>
      </c>
      <c r="I52" s="10">
        <v>4.34</v>
      </c>
      <c r="J52" s="10">
        <f>ROUND(G52 * (1 + 20.2 / 100), 2)</f>
        <v>6.62</v>
      </c>
      <c r="K52" s="10">
        <f t="shared" si="5"/>
        <v>310.08</v>
      </c>
      <c r="L52" s="10">
        <f t="shared" si="6"/>
        <v>590.24</v>
      </c>
      <c r="M52" s="10">
        <f>ROUND(F52 * J52, 2)</f>
        <v>900.32</v>
      </c>
      <c r="N52" s="11">
        <f t="shared" si="0"/>
        <v>8.899303127787952E-4</v>
      </c>
    </row>
    <row r="53" spans="1:14" ht="51.95" customHeight="1" x14ac:dyDescent="0.2">
      <c r="A53" s="7" t="s">
        <v>138</v>
      </c>
      <c r="B53" s="9" t="s">
        <v>122</v>
      </c>
      <c r="C53" s="7" t="s">
        <v>32</v>
      </c>
      <c r="D53" s="7" t="s">
        <v>123</v>
      </c>
      <c r="E53" s="8" t="s">
        <v>34</v>
      </c>
      <c r="F53" s="9">
        <v>17.8</v>
      </c>
      <c r="G53" s="10">
        <v>23.17</v>
      </c>
      <c r="H53" s="10">
        <v>12.21</v>
      </c>
      <c r="I53" s="10">
        <v>15.64</v>
      </c>
      <c r="J53" s="10">
        <f>ROUND(G53 * (1 + 20.2 / 100), 2)</f>
        <v>27.85</v>
      </c>
      <c r="K53" s="10">
        <f t="shared" si="5"/>
        <v>217.34</v>
      </c>
      <c r="L53" s="10">
        <f t="shared" si="6"/>
        <v>278.39</v>
      </c>
      <c r="M53" s="10">
        <f>ROUND(F53 * J53, 2)</f>
        <v>495.73</v>
      </c>
      <c r="N53" s="11">
        <f t="shared" si="0"/>
        <v>4.900092788717702E-4</v>
      </c>
    </row>
    <row r="54" spans="1:14" ht="26.1" customHeight="1" x14ac:dyDescent="0.2">
      <c r="A54" s="7" t="s">
        <v>139</v>
      </c>
      <c r="B54" s="9" t="s">
        <v>125</v>
      </c>
      <c r="C54" s="7" t="s">
        <v>25</v>
      </c>
      <c r="D54" s="7" t="s">
        <v>126</v>
      </c>
      <c r="E54" s="8" t="s">
        <v>45</v>
      </c>
      <c r="F54" s="9">
        <v>272</v>
      </c>
      <c r="G54" s="10">
        <v>2.67</v>
      </c>
      <c r="H54" s="10">
        <v>1.24</v>
      </c>
      <c r="I54" s="10">
        <v>1.97</v>
      </c>
      <c r="J54" s="10">
        <f>ROUND(G54 * (1 + 20.2 / 100), 2)</f>
        <v>3.21</v>
      </c>
      <c r="K54" s="10">
        <f t="shared" si="5"/>
        <v>337.28</v>
      </c>
      <c r="L54" s="10">
        <f t="shared" si="6"/>
        <v>535.84</v>
      </c>
      <c r="M54" s="10">
        <f>ROUND(F54 * J54, 2)</f>
        <v>873.12</v>
      </c>
      <c r="N54" s="11">
        <f t="shared" si="0"/>
        <v>8.6304420061025149E-4</v>
      </c>
    </row>
    <row r="55" spans="1:14" ht="26.1" customHeight="1" x14ac:dyDescent="0.2">
      <c r="A55" s="3" t="s">
        <v>140</v>
      </c>
      <c r="B55" s="3"/>
      <c r="C55" s="3"/>
      <c r="D55" s="3" t="s">
        <v>141</v>
      </c>
      <c r="E55" s="3"/>
      <c r="F55" s="4"/>
      <c r="G55" s="3"/>
      <c r="H55" s="3"/>
      <c r="I55" s="3"/>
      <c r="J55" s="3"/>
      <c r="K55" s="3"/>
      <c r="L55" s="3"/>
      <c r="M55" s="5">
        <v>88830.22</v>
      </c>
      <c r="N55" s="6">
        <f t="shared" si="0"/>
        <v>8.7805119811632734E-2</v>
      </c>
    </row>
    <row r="56" spans="1:14" ht="24" customHeight="1" x14ac:dyDescent="0.2">
      <c r="A56" s="7" t="s">
        <v>142</v>
      </c>
      <c r="B56" s="9" t="s">
        <v>107</v>
      </c>
      <c r="C56" s="7" t="s">
        <v>32</v>
      </c>
      <c r="D56" s="7" t="s">
        <v>108</v>
      </c>
      <c r="E56" s="8" t="s">
        <v>45</v>
      </c>
      <c r="F56" s="9">
        <v>122</v>
      </c>
      <c r="G56" s="10">
        <v>0.64</v>
      </c>
      <c r="H56" s="10">
        <v>0.66</v>
      </c>
      <c r="I56" s="10">
        <v>0.11</v>
      </c>
      <c r="J56" s="10">
        <f>ROUND(G56 * (1 + 20.2 / 100), 2)</f>
        <v>0.77</v>
      </c>
      <c r="K56" s="10">
        <f t="shared" ref="K56:K69" si="7">ROUND(F56 * H56, 2)</f>
        <v>80.52</v>
      </c>
      <c r="L56" s="10">
        <f t="shared" ref="L56:L69" si="8">M56 - K56</f>
        <v>13.420000000000002</v>
      </c>
      <c r="M56" s="10">
        <f>ROUND(F56 * J56, 2)</f>
        <v>93.94</v>
      </c>
      <c r="N56" s="11">
        <f t="shared" si="0"/>
        <v>9.2855932982095272E-5</v>
      </c>
    </row>
    <row r="57" spans="1:14" ht="39" customHeight="1" x14ac:dyDescent="0.2">
      <c r="A57" s="7" t="s">
        <v>143</v>
      </c>
      <c r="B57" s="9" t="s">
        <v>79</v>
      </c>
      <c r="C57" s="7" t="s">
        <v>25</v>
      </c>
      <c r="D57" s="7" t="s">
        <v>80</v>
      </c>
      <c r="E57" s="8" t="s">
        <v>34</v>
      </c>
      <c r="F57" s="9">
        <v>1728.1</v>
      </c>
      <c r="G57" s="10">
        <v>1.04</v>
      </c>
      <c r="H57" s="10">
        <v>0.44</v>
      </c>
      <c r="I57" s="10">
        <v>0.81</v>
      </c>
      <c r="J57" s="10">
        <f>ROUND(G57 * (1 + 20.2 / 100), 2)</f>
        <v>1.25</v>
      </c>
      <c r="K57" s="10">
        <f t="shared" si="7"/>
        <v>760.36</v>
      </c>
      <c r="L57" s="10">
        <f t="shared" si="8"/>
        <v>1399.77</v>
      </c>
      <c r="M57" s="10">
        <f>ROUND(F57 * J57, 2)</f>
        <v>2160.13</v>
      </c>
      <c r="N57" s="11">
        <f t="shared" si="0"/>
        <v>2.1352021131851554E-3</v>
      </c>
    </row>
    <row r="58" spans="1:14" ht="24" customHeight="1" x14ac:dyDescent="0.2">
      <c r="A58" s="12" t="s">
        <v>144</v>
      </c>
      <c r="B58" s="14" t="s">
        <v>82</v>
      </c>
      <c r="C58" s="12" t="s">
        <v>25</v>
      </c>
      <c r="D58" s="12" t="s">
        <v>83</v>
      </c>
      <c r="E58" s="13" t="s">
        <v>77</v>
      </c>
      <c r="F58" s="14">
        <v>777.65</v>
      </c>
      <c r="G58" s="15">
        <v>3.22</v>
      </c>
      <c r="H58" s="15">
        <v>0</v>
      </c>
      <c r="I58" s="15">
        <v>3.7</v>
      </c>
      <c r="J58" s="15" t="str">
        <f>ROUND(G58 * (1 + 15 / 100), 2) &amp;CHAR(10)&amp; "(15.0%)"</f>
        <v>3,7
(15.0%)</v>
      </c>
      <c r="K58" s="15">
        <f t="shared" si="7"/>
        <v>0</v>
      </c>
      <c r="L58" s="15">
        <f t="shared" si="8"/>
        <v>2877.31</v>
      </c>
      <c r="M58" s="15">
        <f>ROUND(F58 * ROUND(G58 * (1 + 15 / 100), 2), 2)</f>
        <v>2877.31</v>
      </c>
      <c r="N58" s="16">
        <f t="shared" si="0"/>
        <v>2.8441058604291307E-3</v>
      </c>
    </row>
    <row r="59" spans="1:14" ht="26.1" customHeight="1" x14ac:dyDescent="0.2">
      <c r="A59" s="7" t="s">
        <v>145</v>
      </c>
      <c r="B59" s="9" t="s">
        <v>85</v>
      </c>
      <c r="C59" s="7" t="s">
        <v>25</v>
      </c>
      <c r="D59" s="7" t="s">
        <v>86</v>
      </c>
      <c r="E59" s="8" t="s">
        <v>87</v>
      </c>
      <c r="F59" s="9">
        <v>124.42</v>
      </c>
      <c r="G59" s="10">
        <v>186.33</v>
      </c>
      <c r="H59" s="10">
        <v>3.01</v>
      </c>
      <c r="I59" s="10">
        <v>220.96</v>
      </c>
      <c r="J59" s="10">
        <f>ROUND(G59 * (1 + 20.2 / 100), 2)</f>
        <v>223.97</v>
      </c>
      <c r="K59" s="10">
        <f t="shared" si="7"/>
        <v>374.5</v>
      </c>
      <c r="L59" s="10">
        <f t="shared" si="8"/>
        <v>27491.85</v>
      </c>
      <c r="M59" s="10">
        <f>ROUND(F59 * J59, 2)</f>
        <v>27866.35</v>
      </c>
      <c r="N59" s="11">
        <f t="shared" si="0"/>
        <v>2.7544772493672671E-2</v>
      </c>
    </row>
    <row r="60" spans="1:14" ht="26.1" customHeight="1" x14ac:dyDescent="0.2">
      <c r="A60" s="12" t="s">
        <v>146</v>
      </c>
      <c r="B60" s="14" t="s">
        <v>93</v>
      </c>
      <c r="C60" s="12" t="s">
        <v>25</v>
      </c>
      <c r="D60" s="12" t="s">
        <v>94</v>
      </c>
      <c r="E60" s="13" t="s">
        <v>87</v>
      </c>
      <c r="F60" s="14">
        <v>7.15</v>
      </c>
      <c r="G60" s="15">
        <v>3771.09</v>
      </c>
      <c r="H60" s="15">
        <v>0</v>
      </c>
      <c r="I60" s="15">
        <v>4336.75</v>
      </c>
      <c r="J60" s="15" t="str">
        <f>ROUND(G60 * (1 + 15 / 100), 2) &amp;CHAR(10)&amp; "(15.0%)"</f>
        <v>4336,75
(15.0%)</v>
      </c>
      <c r="K60" s="15">
        <f t="shared" si="7"/>
        <v>0</v>
      </c>
      <c r="L60" s="15">
        <f t="shared" si="8"/>
        <v>31007.759999999998</v>
      </c>
      <c r="M60" s="15">
        <f>ROUND(F60 * ROUND(G60 * (1 + 15 / 100), 2), 2)</f>
        <v>31007.759999999998</v>
      </c>
      <c r="N60" s="16">
        <f t="shared" si="0"/>
        <v>3.0649930641738283E-2</v>
      </c>
    </row>
    <row r="61" spans="1:14" ht="39" customHeight="1" x14ac:dyDescent="0.2">
      <c r="A61" s="7" t="s">
        <v>147</v>
      </c>
      <c r="B61" s="9" t="s">
        <v>89</v>
      </c>
      <c r="C61" s="7" t="s">
        <v>32</v>
      </c>
      <c r="D61" s="7" t="s">
        <v>90</v>
      </c>
      <c r="E61" s="8" t="s">
        <v>91</v>
      </c>
      <c r="F61" s="9">
        <v>2289.39</v>
      </c>
      <c r="G61" s="10">
        <v>1.61</v>
      </c>
      <c r="H61" s="10">
        <v>0.19</v>
      </c>
      <c r="I61" s="10">
        <v>1.75</v>
      </c>
      <c r="J61" s="10">
        <f>ROUND(G61 * (1 + 20.2 / 100), 2)</f>
        <v>1.94</v>
      </c>
      <c r="K61" s="10">
        <f t="shared" si="7"/>
        <v>434.98</v>
      </c>
      <c r="L61" s="10">
        <f t="shared" si="8"/>
        <v>4006.44</v>
      </c>
      <c r="M61" s="10">
        <f>ROUND(F61 * J61, 2)</f>
        <v>4441.42</v>
      </c>
      <c r="N61" s="11">
        <f t="shared" si="0"/>
        <v>4.3901660407210732E-3</v>
      </c>
    </row>
    <row r="62" spans="1:14" ht="39" customHeight="1" x14ac:dyDescent="0.2">
      <c r="A62" s="7" t="s">
        <v>148</v>
      </c>
      <c r="B62" s="9" t="s">
        <v>115</v>
      </c>
      <c r="C62" s="7" t="s">
        <v>32</v>
      </c>
      <c r="D62" s="7" t="s">
        <v>116</v>
      </c>
      <c r="E62" s="8" t="s">
        <v>91</v>
      </c>
      <c r="F62" s="9">
        <v>237.96</v>
      </c>
      <c r="G62" s="10">
        <v>1.38</v>
      </c>
      <c r="H62" s="10">
        <v>0.12</v>
      </c>
      <c r="I62" s="10">
        <v>1.47</v>
      </c>
      <c r="J62" s="10" t="str">
        <f>ROUND(G62 * (1 + 15 / 100), 2) &amp;CHAR(10)&amp; "(15.0%)"</f>
        <v>1,59
(15.0%)</v>
      </c>
      <c r="K62" s="10">
        <f t="shared" si="7"/>
        <v>28.56</v>
      </c>
      <c r="L62" s="10">
        <f t="shared" si="8"/>
        <v>349.8</v>
      </c>
      <c r="M62" s="10">
        <f>ROUND(F62 * ROUND(G62 * (1 + 15 / 100), 2), 2)</f>
        <v>378.36</v>
      </c>
      <c r="N62" s="11">
        <f t="shared" si="0"/>
        <v>3.7399372794449188E-4</v>
      </c>
    </row>
    <row r="63" spans="1:14" ht="51.95" customHeight="1" x14ac:dyDescent="0.2">
      <c r="A63" s="7" t="s">
        <v>149</v>
      </c>
      <c r="B63" s="9" t="s">
        <v>96</v>
      </c>
      <c r="C63" s="7" t="s">
        <v>32</v>
      </c>
      <c r="D63" s="7" t="s">
        <v>97</v>
      </c>
      <c r="E63" s="8" t="s">
        <v>91</v>
      </c>
      <c r="F63" s="9">
        <v>2762.2</v>
      </c>
      <c r="G63" s="10">
        <v>0.54</v>
      </c>
      <c r="H63" s="10">
        <v>0.03</v>
      </c>
      <c r="I63" s="10">
        <v>0.59</v>
      </c>
      <c r="J63" s="10" t="str">
        <f>ROUND(G63 * (1 + 15 / 100), 2) &amp;CHAR(10)&amp; "(15.0%)"</f>
        <v>0,62
(15.0%)</v>
      </c>
      <c r="K63" s="10">
        <f t="shared" si="7"/>
        <v>82.87</v>
      </c>
      <c r="L63" s="10">
        <f t="shared" si="8"/>
        <v>1629.69</v>
      </c>
      <c r="M63" s="10">
        <f>ROUND(F63 * ROUND(G63 * (1 + 15 / 100), 2), 2)</f>
        <v>1712.56</v>
      </c>
      <c r="N63" s="11">
        <f t="shared" si="0"/>
        <v>1.6927970682118062E-3</v>
      </c>
    </row>
    <row r="64" spans="1:14" ht="65.099999999999994" customHeight="1" x14ac:dyDescent="0.2">
      <c r="A64" s="7" t="s">
        <v>150</v>
      </c>
      <c r="B64" s="9" t="s">
        <v>151</v>
      </c>
      <c r="C64" s="7" t="s">
        <v>25</v>
      </c>
      <c r="D64" s="7" t="s">
        <v>152</v>
      </c>
      <c r="E64" s="8" t="s">
        <v>27</v>
      </c>
      <c r="F64" s="9">
        <v>1</v>
      </c>
      <c r="G64" s="10">
        <v>11904.06</v>
      </c>
      <c r="H64" s="10">
        <v>614.95000000000005</v>
      </c>
      <c r="I64" s="10">
        <v>13693.73</v>
      </c>
      <c r="J64" s="10">
        <f t="shared" ref="J64:J69" si="9">ROUND(G64 * (1 + 20.2 / 100), 2)</f>
        <v>14308.68</v>
      </c>
      <c r="K64" s="10">
        <f t="shared" si="7"/>
        <v>614.95000000000005</v>
      </c>
      <c r="L64" s="10">
        <f t="shared" si="8"/>
        <v>13693.73</v>
      </c>
      <c r="M64" s="10">
        <f t="shared" ref="M64:M69" si="10">ROUND(F64 * J64, 2)</f>
        <v>14308.68</v>
      </c>
      <c r="N64" s="11">
        <f t="shared" si="0"/>
        <v>1.4143557921463136E-2</v>
      </c>
    </row>
    <row r="65" spans="1:14" ht="51.95" customHeight="1" x14ac:dyDescent="0.2">
      <c r="A65" s="7" t="s">
        <v>153</v>
      </c>
      <c r="B65" s="9" t="s">
        <v>119</v>
      </c>
      <c r="C65" s="7" t="s">
        <v>32</v>
      </c>
      <c r="D65" s="7" t="s">
        <v>120</v>
      </c>
      <c r="E65" s="8" t="s">
        <v>45</v>
      </c>
      <c r="F65" s="9">
        <v>122</v>
      </c>
      <c r="G65" s="10">
        <v>5.51</v>
      </c>
      <c r="H65" s="10">
        <v>2.2799999999999998</v>
      </c>
      <c r="I65" s="10">
        <v>4.34</v>
      </c>
      <c r="J65" s="10">
        <f t="shared" si="9"/>
        <v>6.62</v>
      </c>
      <c r="K65" s="10">
        <f t="shared" si="7"/>
        <v>278.16000000000003</v>
      </c>
      <c r="L65" s="10">
        <f t="shared" si="8"/>
        <v>529.48</v>
      </c>
      <c r="M65" s="10">
        <f t="shared" si="10"/>
        <v>807.64</v>
      </c>
      <c r="N65" s="11">
        <f t="shared" si="0"/>
        <v>7.9831983940450741E-4</v>
      </c>
    </row>
    <row r="66" spans="1:14" ht="51.95" customHeight="1" x14ac:dyDescent="0.2">
      <c r="A66" s="7" t="s">
        <v>154</v>
      </c>
      <c r="B66" s="9" t="s">
        <v>122</v>
      </c>
      <c r="C66" s="7" t="s">
        <v>32</v>
      </c>
      <c r="D66" s="7" t="s">
        <v>123</v>
      </c>
      <c r="E66" s="8" t="s">
        <v>34</v>
      </c>
      <c r="F66" s="9">
        <v>15</v>
      </c>
      <c r="G66" s="10">
        <v>23.17</v>
      </c>
      <c r="H66" s="10">
        <v>12.21</v>
      </c>
      <c r="I66" s="10">
        <v>15.64</v>
      </c>
      <c r="J66" s="10">
        <f t="shared" si="9"/>
        <v>27.85</v>
      </c>
      <c r="K66" s="10">
        <f t="shared" si="7"/>
        <v>183.15</v>
      </c>
      <c r="L66" s="10">
        <f t="shared" si="8"/>
        <v>234.6</v>
      </c>
      <c r="M66" s="10">
        <f t="shared" si="10"/>
        <v>417.75</v>
      </c>
      <c r="N66" s="11">
        <f t="shared" si="0"/>
        <v>4.1292916758857038E-4</v>
      </c>
    </row>
    <row r="67" spans="1:14" ht="26.1" customHeight="1" x14ac:dyDescent="0.2">
      <c r="A67" s="7" t="s">
        <v>155</v>
      </c>
      <c r="B67" s="9" t="s">
        <v>125</v>
      </c>
      <c r="C67" s="7" t="s">
        <v>25</v>
      </c>
      <c r="D67" s="7" t="s">
        <v>126</v>
      </c>
      <c r="E67" s="8" t="s">
        <v>45</v>
      </c>
      <c r="F67" s="9">
        <v>244</v>
      </c>
      <c r="G67" s="10">
        <v>2.67</v>
      </c>
      <c r="H67" s="10">
        <v>1.24</v>
      </c>
      <c r="I67" s="10">
        <v>1.97</v>
      </c>
      <c r="J67" s="10">
        <f t="shared" si="9"/>
        <v>3.21</v>
      </c>
      <c r="K67" s="10">
        <f t="shared" si="7"/>
        <v>302.56</v>
      </c>
      <c r="L67" s="10">
        <f t="shared" si="8"/>
        <v>480.68</v>
      </c>
      <c r="M67" s="10">
        <f t="shared" si="10"/>
        <v>783.24</v>
      </c>
      <c r="N67" s="11">
        <f t="shared" si="0"/>
        <v>7.7420141525331391E-4</v>
      </c>
    </row>
    <row r="68" spans="1:14" ht="51.95" customHeight="1" x14ac:dyDescent="0.2">
      <c r="A68" s="7" t="s">
        <v>156</v>
      </c>
      <c r="B68" s="9" t="s">
        <v>157</v>
      </c>
      <c r="C68" s="7" t="s">
        <v>25</v>
      </c>
      <c r="D68" s="7" t="s">
        <v>158</v>
      </c>
      <c r="E68" s="8" t="s">
        <v>159</v>
      </c>
      <c r="F68" s="9">
        <v>2</v>
      </c>
      <c r="G68" s="10">
        <v>410.79</v>
      </c>
      <c r="H68" s="10">
        <v>16.079999999999998</v>
      </c>
      <c r="I68" s="10">
        <v>477.69</v>
      </c>
      <c r="J68" s="10">
        <f t="shared" si="9"/>
        <v>493.77</v>
      </c>
      <c r="K68" s="10">
        <f t="shared" si="7"/>
        <v>32.159999999999997</v>
      </c>
      <c r="L68" s="10">
        <f t="shared" si="8"/>
        <v>955.38</v>
      </c>
      <c r="M68" s="10">
        <f t="shared" si="10"/>
        <v>987.54</v>
      </c>
      <c r="N68" s="11">
        <f t="shared" si="0"/>
        <v>9.7614379451925026E-4</v>
      </c>
    </row>
    <row r="69" spans="1:14" ht="65.099999999999994" customHeight="1" x14ac:dyDescent="0.2">
      <c r="A69" s="7" t="s">
        <v>160</v>
      </c>
      <c r="B69" s="9" t="s">
        <v>161</v>
      </c>
      <c r="C69" s="7" t="s">
        <v>25</v>
      </c>
      <c r="D69" s="7" t="s">
        <v>162</v>
      </c>
      <c r="E69" s="8" t="s">
        <v>159</v>
      </c>
      <c r="F69" s="9">
        <v>2</v>
      </c>
      <c r="G69" s="10">
        <v>410.79</v>
      </c>
      <c r="H69" s="10">
        <v>16.079999999999998</v>
      </c>
      <c r="I69" s="10">
        <v>477.69</v>
      </c>
      <c r="J69" s="10">
        <f t="shared" si="9"/>
        <v>493.77</v>
      </c>
      <c r="K69" s="10">
        <f t="shared" si="7"/>
        <v>32.159999999999997</v>
      </c>
      <c r="L69" s="10">
        <f t="shared" si="8"/>
        <v>955.38</v>
      </c>
      <c r="M69" s="10">
        <f t="shared" si="10"/>
        <v>987.54</v>
      </c>
      <c r="N69" s="11">
        <f t="shared" si="0"/>
        <v>9.7614379451925026E-4</v>
      </c>
    </row>
    <row r="70" spans="1:14" ht="26.1" customHeight="1" x14ac:dyDescent="0.2">
      <c r="A70" s="3" t="s">
        <v>163</v>
      </c>
      <c r="B70" s="3"/>
      <c r="C70" s="3"/>
      <c r="D70" s="3" t="s">
        <v>164</v>
      </c>
      <c r="E70" s="3"/>
      <c r="F70" s="4"/>
      <c r="G70" s="3"/>
      <c r="H70" s="3"/>
      <c r="I70" s="3"/>
      <c r="J70" s="3"/>
      <c r="K70" s="3"/>
      <c r="L70" s="3"/>
      <c r="M70" s="5">
        <v>81579.039999999994</v>
      </c>
      <c r="N70" s="6">
        <f t="shared" ref="N70:N133" si="11">M70 / 1011674.72</f>
        <v>8.06376183839011E-2</v>
      </c>
    </row>
    <row r="71" spans="1:14" ht="24" customHeight="1" x14ac:dyDescent="0.2">
      <c r="A71" s="7" t="s">
        <v>165</v>
      </c>
      <c r="B71" s="9" t="s">
        <v>107</v>
      </c>
      <c r="C71" s="7" t="s">
        <v>32</v>
      </c>
      <c r="D71" s="7" t="s">
        <v>108</v>
      </c>
      <c r="E71" s="8" t="s">
        <v>45</v>
      </c>
      <c r="F71" s="9">
        <v>129</v>
      </c>
      <c r="G71" s="10">
        <v>0.64</v>
      </c>
      <c r="H71" s="10">
        <v>0.66</v>
      </c>
      <c r="I71" s="10">
        <v>0.11</v>
      </c>
      <c r="J71" s="10">
        <f>ROUND(G71 * (1 + 20.2 / 100), 2)</f>
        <v>0.77</v>
      </c>
      <c r="K71" s="10">
        <f t="shared" ref="K71:K81" si="12">ROUND(F71 * H71, 2)</f>
        <v>85.14</v>
      </c>
      <c r="L71" s="10">
        <f t="shared" ref="L71:L81" si="13">M71 - K71</f>
        <v>14.189999999999998</v>
      </c>
      <c r="M71" s="10">
        <f>ROUND(F71 * J71, 2)</f>
        <v>99.33</v>
      </c>
      <c r="N71" s="11">
        <f t="shared" si="11"/>
        <v>9.8183732415494185E-5</v>
      </c>
    </row>
    <row r="72" spans="1:14" ht="39" customHeight="1" x14ac:dyDescent="0.2">
      <c r="A72" s="7" t="s">
        <v>166</v>
      </c>
      <c r="B72" s="9" t="s">
        <v>79</v>
      </c>
      <c r="C72" s="7" t="s">
        <v>25</v>
      </c>
      <c r="D72" s="7" t="s">
        <v>80</v>
      </c>
      <c r="E72" s="8" t="s">
        <v>34</v>
      </c>
      <c r="F72" s="9">
        <v>1947.95</v>
      </c>
      <c r="G72" s="10">
        <v>1.04</v>
      </c>
      <c r="H72" s="10">
        <v>0.44</v>
      </c>
      <c r="I72" s="10">
        <v>0.81</v>
      </c>
      <c r="J72" s="10">
        <f>ROUND(G72 * (1 + 20.2 / 100), 2)</f>
        <v>1.25</v>
      </c>
      <c r="K72" s="10">
        <f t="shared" si="12"/>
        <v>857.1</v>
      </c>
      <c r="L72" s="10">
        <f t="shared" si="13"/>
        <v>1577.8400000000001</v>
      </c>
      <c r="M72" s="10">
        <f>ROUND(F72 * J72, 2)</f>
        <v>2434.94</v>
      </c>
      <c r="N72" s="11">
        <f t="shared" si="11"/>
        <v>2.4068408074880039E-3</v>
      </c>
    </row>
    <row r="73" spans="1:14" ht="24" customHeight="1" x14ac:dyDescent="0.2">
      <c r="A73" s="12" t="s">
        <v>167</v>
      </c>
      <c r="B73" s="14" t="s">
        <v>82</v>
      </c>
      <c r="C73" s="12" t="s">
        <v>25</v>
      </c>
      <c r="D73" s="12" t="s">
        <v>83</v>
      </c>
      <c r="E73" s="13" t="s">
        <v>77</v>
      </c>
      <c r="F73" s="14">
        <v>876.58</v>
      </c>
      <c r="G73" s="15">
        <v>3.22</v>
      </c>
      <c r="H73" s="15">
        <v>0</v>
      </c>
      <c r="I73" s="15">
        <v>3.7</v>
      </c>
      <c r="J73" s="15" t="str">
        <f>ROUND(G73 * (1 + 15 / 100), 2) &amp;CHAR(10)&amp; "(15.0%)"</f>
        <v>3,7
(15.0%)</v>
      </c>
      <c r="K73" s="15">
        <f t="shared" si="12"/>
        <v>0</v>
      </c>
      <c r="L73" s="15">
        <f t="shared" si="13"/>
        <v>3243.35</v>
      </c>
      <c r="M73" s="15">
        <f>ROUND(F73 * ROUND(G73 * (1 + 15 / 100), 2), 2)</f>
        <v>3243.35</v>
      </c>
      <c r="N73" s="16">
        <f t="shared" si="11"/>
        <v>3.2059217610972825E-3</v>
      </c>
    </row>
    <row r="74" spans="1:14" ht="26.1" customHeight="1" x14ac:dyDescent="0.2">
      <c r="A74" s="7" t="s">
        <v>168</v>
      </c>
      <c r="B74" s="9" t="s">
        <v>85</v>
      </c>
      <c r="C74" s="7" t="s">
        <v>25</v>
      </c>
      <c r="D74" s="7" t="s">
        <v>86</v>
      </c>
      <c r="E74" s="8" t="s">
        <v>87</v>
      </c>
      <c r="F74" s="9">
        <v>140.25</v>
      </c>
      <c r="G74" s="10">
        <v>186.33</v>
      </c>
      <c r="H74" s="10">
        <v>3.01</v>
      </c>
      <c r="I74" s="10">
        <v>220.96</v>
      </c>
      <c r="J74" s="10">
        <f>ROUND(G74 * (1 + 20.2 / 100), 2)</f>
        <v>223.97</v>
      </c>
      <c r="K74" s="10">
        <f t="shared" si="12"/>
        <v>422.15</v>
      </c>
      <c r="L74" s="10">
        <f t="shared" si="13"/>
        <v>30989.64</v>
      </c>
      <c r="M74" s="10">
        <f>ROUND(F74 * J74, 2)</f>
        <v>31411.79</v>
      </c>
      <c r="N74" s="11">
        <f t="shared" si="11"/>
        <v>3.1049298138041841E-2</v>
      </c>
    </row>
    <row r="75" spans="1:14" ht="26.1" customHeight="1" x14ac:dyDescent="0.2">
      <c r="A75" s="12" t="s">
        <v>169</v>
      </c>
      <c r="B75" s="14" t="s">
        <v>93</v>
      </c>
      <c r="C75" s="12" t="s">
        <v>25</v>
      </c>
      <c r="D75" s="12" t="s">
        <v>94</v>
      </c>
      <c r="E75" s="13" t="s">
        <v>87</v>
      </c>
      <c r="F75" s="14">
        <v>8.06</v>
      </c>
      <c r="G75" s="15">
        <v>3771.09</v>
      </c>
      <c r="H75" s="15">
        <v>0</v>
      </c>
      <c r="I75" s="15">
        <v>4336.75</v>
      </c>
      <c r="J75" s="15" t="str">
        <f>ROUND(G75 * (1 + 15 / 100), 2) &amp;CHAR(10)&amp; "(15.0%)"</f>
        <v>4336,75
(15.0%)</v>
      </c>
      <c r="K75" s="15">
        <f t="shared" si="12"/>
        <v>0</v>
      </c>
      <c r="L75" s="15">
        <f t="shared" si="13"/>
        <v>34954.21</v>
      </c>
      <c r="M75" s="15">
        <f>ROUND(F75 * ROUND(G75 * (1 + 15 / 100), 2), 2)</f>
        <v>34954.21</v>
      </c>
      <c r="N75" s="16">
        <f t="shared" si="11"/>
        <v>3.4550838633192298E-2</v>
      </c>
    </row>
    <row r="76" spans="1:14" ht="39" customHeight="1" x14ac:dyDescent="0.2">
      <c r="A76" s="7" t="s">
        <v>170</v>
      </c>
      <c r="B76" s="9" t="s">
        <v>89</v>
      </c>
      <c r="C76" s="7" t="s">
        <v>32</v>
      </c>
      <c r="D76" s="7" t="s">
        <v>90</v>
      </c>
      <c r="E76" s="8" t="s">
        <v>91</v>
      </c>
      <c r="F76" s="9">
        <v>2580.64</v>
      </c>
      <c r="G76" s="10">
        <v>1.61</v>
      </c>
      <c r="H76" s="10">
        <v>0.19</v>
      </c>
      <c r="I76" s="10">
        <v>1.75</v>
      </c>
      <c r="J76" s="10">
        <f>ROUND(G76 * (1 + 20.2 / 100), 2)</f>
        <v>1.94</v>
      </c>
      <c r="K76" s="10">
        <f t="shared" si="12"/>
        <v>490.32</v>
      </c>
      <c r="L76" s="10">
        <f t="shared" si="13"/>
        <v>4516.12</v>
      </c>
      <c r="M76" s="10">
        <f>ROUND(F76 * J76, 2)</f>
        <v>5006.4399999999996</v>
      </c>
      <c r="N76" s="11">
        <f t="shared" si="11"/>
        <v>4.9486657134221951E-3</v>
      </c>
    </row>
    <row r="77" spans="1:14" ht="39" customHeight="1" x14ac:dyDescent="0.2">
      <c r="A77" s="7" t="s">
        <v>171</v>
      </c>
      <c r="B77" s="9" t="s">
        <v>115</v>
      </c>
      <c r="C77" s="7" t="s">
        <v>32</v>
      </c>
      <c r="D77" s="7" t="s">
        <v>116</v>
      </c>
      <c r="E77" s="8" t="s">
        <v>91</v>
      </c>
      <c r="F77" s="9">
        <v>268.23</v>
      </c>
      <c r="G77" s="10">
        <v>1.38</v>
      </c>
      <c r="H77" s="10">
        <v>0.12</v>
      </c>
      <c r="I77" s="10">
        <v>1.47</v>
      </c>
      <c r="J77" s="10" t="str">
        <f>ROUND(G77 * (1 + 15 / 100), 2) &amp;CHAR(10)&amp; "(15.0%)"</f>
        <v>1,59
(15.0%)</v>
      </c>
      <c r="K77" s="10">
        <f t="shared" si="12"/>
        <v>32.19</v>
      </c>
      <c r="L77" s="10">
        <f t="shared" si="13"/>
        <v>394.3</v>
      </c>
      <c r="M77" s="10">
        <f>ROUND(F77 * ROUND(G77 * (1 + 15 / 100), 2), 2)</f>
        <v>426.49</v>
      </c>
      <c r="N77" s="11">
        <f t="shared" si="11"/>
        <v>4.2156830804272743E-4</v>
      </c>
    </row>
    <row r="78" spans="1:14" ht="51.95" customHeight="1" x14ac:dyDescent="0.2">
      <c r="A78" s="7" t="s">
        <v>172</v>
      </c>
      <c r="B78" s="9" t="s">
        <v>96</v>
      </c>
      <c r="C78" s="7" t="s">
        <v>32</v>
      </c>
      <c r="D78" s="7" t="s">
        <v>97</v>
      </c>
      <c r="E78" s="8" t="s">
        <v>91</v>
      </c>
      <c r="F78" s="9">
        <v>3113.6</v>
      </c>
      <c r="G78" s="10">
        <v>0.54</v>
      </c>
      <c r="H78" s="10">
        <v>0.03</v>
      </c>
      <c r="I78" s="10">
        <v>0.59</v>
      </c>
      <c r="J78" s="10" t="str">
        <f>ROUND(G78 * (1 + 15 / 100), 2) &amp;CHAR(10)&amp; "(15.0%)"</f>
        <v>0,62
(15.0%)</v>
      </c>
      <c r="K78" s="10">
        <f t="shared" si="12"/>
        <v>93.41</v>
      </c>
      <c r="L78" s="10">
        <f t="shared" si="13"/>
        <v>1837.02</v>
      </c>
      <c r="M78" s="10">
        <f>ROUND(F78 * ROUND(G78 * (1 + 15 / 100), 2), 2)</f>
        <v>1930.43</v>
      </c>
      <c r="N78" s="11">
        <f t="shared" si="11"/>
        <v>1.9081528497618286E-3</v>
      </c>
    </row>
    <row r="79" spans="1:14" ht="51.95" customHeight="1" x14ac:dyDescent="0.2">
      <c r="A79" s="7" t="s">
        <v>173</v>
      </c>
      <c r="B79" s="9" t="s">
        <v>119</v>
      </c>
      <c r="C79" s="7" t="s">
        <v>32</v>
      </c>
      <c r="D79" s="7" t="s">
        <v>120</v>
      </c>
      <c r="E79" s="8" t="s">
        <v>45</v>
      </c>
      <c r="F79" s="9">
        <v>129</v>
      </c>
      <c r="G79" s="10">
        <v>5.51</v>
      </c>
      <c r="H79" s="10">
        <v>2.2799999999999998</v>
      </c>
      <c r="I79" s="10">
        <v>4.34</v>
      </c>
      <c r="J79" s="10">
        <f>ROUND(G79 * (1 + 20.2 / 100), 2)</f>
        <v>6.62</v>
      </c>
      <c r="K79" s="10">
        <f t="shared" si="12"/>
        <v>294.12</v>
      </c>
      <c r="L79" s="10">
        <f t="shared" si="13"/>
        <v>559.86</v>
      </c>
      <c r="M79" s="10">
        <f>ROUND(F79 * J79, 2)</f>
        <v>853.98</v>
      </c>
      <c r="N79" s="11">
        <f t="shared" si="11"/>
        <v>8.4412507609165136E-4</v>
      </c>
    </row>
    <row r="80" spans="1:14" ht="51.95" customHeight="1" x14ac:dyDescent="0.2">
      <c r="A80" s="7" t="s">
        <v>174</v>
      </c>
      <c r="B80" s="9" t="s">
        <v>122</v>
      </c>
      <c r="C80" s="7" t="s">
        <v>32</v>
      </c>
      <c r="D80" s="7" t="s">
        <v>123</v>
      </c>
      <c r="E80" s="8" t="s">
        <v>34</v>
      </c>
      <c r="F80" s="9">
        <v>14</v>
      </c>
      <c r="G80" s="10">
        <v>23.17</v>
      </c>
      <c r="H80" s="10">
        <v>12.21</v>
      </c>
      <c r="I80" s="10">
        <v>15.64</v>
      </c>
      <c r="J80" s="10">
        <f>ROUND(G80 * (1 + 20.2 / 100), 2)</f>
        <v>27.85</v>
      </c>
      <c r="K80" s="10">
        <f t="shared" si="12"/>
        <v>170.94</v>
      </c>
      <c r="L80" s="10">
        <f t="shared" si="13"/>
        <v>218.95999999999998</v>
      </c>
      <c r="M80" s="10">
        <f>ROUND(F80 * J80, 2)</f>
        <v>389.9</v>
      </c>
      <c r="N80" s="11">
        <f t="shared" si="11"/>
        <v>3.8540055641599899E-4</v>
      </c>
    </row>
    <row r="81" spans="1:14" ht="26.1" customHeight="1" x14ac:dyDescent="0.2">
      <c r="A81" s="7" t="s">
        <v>175</v>
      </c>
      <c r="B81" s="9" t="s">
        <v>125</v>
      </c>
      <c r="C81" s="7" t="s">
        <v>25</v>
      </c>
      <c r="D81" s="7" t="s">
        <v>126</v>
      </c>
      <c r="E81" s="8" t="s">
        <v>45</v>
      </c>
      <c r="F81" s="9">
        <v>258</v>
      </c>
      <c r="G81" s="10">
        <v>2.67</v>
      </c>
      <c r="H81" s="10">
        <v>1.24</v>
      </c>
      <c r="I81" s="10">
        <v>1.97</v>
      </c>
      <c r="J81" s="10">
        <f>ROUND(G81 * (1 + 20.2 / 100), 2)</f>
        <v>3.21</v>
      </c>
      <c r="K81" s="10">
        <f t="shared" si="12"/>
        <v>319.92</v>
      </c>
      <c r="L81" s="10">
        <f t="shared" si="13"/>
        <v>508.25999999999993</v>
      </c>
      <c r="M81" s="10">
        <f>ROUND(F81 * J81, 2)</f>
        <v>828.18</v>
      </c>
      <c r="N81" s="11">
        <f t="shared" si="11"/>
        <v>8.1862280793178264E-4</v>
      </c>
    </row>
    <row r="82" spans="1:14" ht="26.1" customHeight="1" x14ac:dyDescent="0.2">
      <c r="A82" s="3" t="s">
        <v>176</v>
      </c>
      <c r="B82" s="3"/>
      <c r="C82" s="3"/>
      <c r="D82" s="3" t="s">
        <v>177</v>
      </c>
      <c r="E82" s="3"/>
      <c r="F82" s="4"/>
      <c r="G82" s="3"/>
      <c r="H82" s="3"/>
      <c r="I82" s="3"/>
      <c r="J82" s="3"/>
      <c r="K82" s="3"/>
      <c r="L82" s="3"/>
      <c r="M82" s="5">
        <v>96940.33</v>
      </c>
      <c r="N82" s="6">
        <f t="shared" si="11"/>
        <v>9.5821639192486693E-2</v>
      </c>
    </row>
    <row r="83" spans="1:14" ht="24" customHeight="1" x14ac:dyDescent="0.2">
      <c r="A83" s="7" t="s">
        <v>178</v>
      </c>
      <c r="B83" s="9" t="s">
        <v>107</v>
      </c>
      <c r="C83" s="7" t="s">
        <v>32</v>
      </c>
      <c r="D83" s="7" t="s">
        <v>108</v>
      </c>
      <c r="E83" s="8" t="s">
        <v>45</v>
      </c>
      <c r="F83" s="9">
        <v>141</v>
      </c>
      <c r="G83" s="10">
        <v>0.64</v>
      </c>
      <c r="H83" s="10">
        <v>0.66</v>
      </c>
      <c r="I83" s="10">
        <v>0.11</v>
      </c>
      <c r="J83" s="10">
        <f>ROUND(G83 * (1 + 20.2 / 100), 2)</f>
        <v>0.77</v>
      </c>
      <c r="K83" s="10">
        <f t="shared" ref="K83:K94" si="14">ROUND(F83 * H83, 2)</f>
        <v>93.06</v>
      </c>
      <c r="L83" s="10">
        <f t="shared" ref="L83:L94" si="15">M83 - K83</f>
        <v>15.509999999999991</v>
      </c>
      <c r="M83" s="10">
        <f>ROUND(F83 * J83, 2)</f>
        <v>108.57</v>
      </c>
      <c r="N83" s="11">
        <f t="shared" si="11"/>
        <v>1.0731710287274945E-4</v>
      </c>
    </row>
    <row r="84" spans="1:14" ht="51.95" customHeight="1" x14ac:dyDescent="0.2">
      <c r="A84" s="7" t="s">
        <v>179</v>
      </c>
      <c r="B84" s="9" t="s">
        <v>180</v>
      </c>
      <c r="C84" s="7" t="s">
        <v>25</v>
      </c>
      <c r="D84" s="7" t="s">
        <v>181</v>
      </c>
      <c r="E84" s="8" t="s">
        <v>34</v>
      </c>
      <c r="F84" s="9">
        <v>160</v>
      </c>
      <c r="G84" s="10">
        <v>66.03</v>
      </c>
      <c r="H84" s="10">
        <v>2.74</v>
      </c>
      <c r="I84" s="10">
        <v>76.63</v>
      </c>
      <c r="J84" s="10">
        <f>ROUND(G84 * (1 + 20.2 / 100), 2)</f>
        <v>79.37</v>
      </c>
      <c r="K84" s="10">
        <f t="shared" si="14"/>
        <v>438.4</v>
      </c>
      <c r="L84" s="10">
        <f t="shared" si="15"/>
        <v>12260.800000000001</v>
      </c>
      <c r="M84" s="10">
        <f>ROUND(F84 * J84, 2)</f>
        <v>12699.2</v>
      </c>
      <c r="N84" s="11">
        <f t="shared" si="11"/>
        <v>1.2552651310690062E-2</v>
      </c>
    </row>
    <row r="85" spans="1:14" ht="39" customHeight="1" x14ac:dyDescent="0.2">
      <c r="A85" s="7" t="s">
        <v>182</v>
      </c>
      <c r="B85" s="9" t="s">
        <v>79</v>
      </c>
      <c r="C85" s="7" t="s">
        <v>25</v>
      </c>
      <c r="D85" s="7" t="s">
        <v>80</v>
      </c>
      <c r="E85" s="8" t="s">
        <v>34</v>
      </c>
      <c r="F85" s="9">
        <v>1969.4</v>
      </c>
      <c r="G85" s="10">
        <v>1.04</v>
      </c>
      <c r="H85" s="10">
        <v>0.44</v>
      </c>
      <c r="I85" s="10">
        <v>0.81</v>
      </c>
      <c r="J85" s="10">
        <f>ROUND(G85 * (1 + 20.2 / 100), 2)</f>
        <v>1.25</v>
      </c>
      <c r="K85" s="10">
        <f t="shared" si="14"/>
        <v>866.54</v>
      </c>
      <c r="L85" s="10">
        <f t="shared" si="15"/>
        <v>1595.21</v>
      </c>
      <c r="M85" s="10">
        <f>ROUND(F85 * J85, 2)</f>
        <v>2461.75</v>
      </c>
      <c r="N85" s="11">
        <f t="shared" si="11"/>
        <v>2.4333414202541309E-3</v>
      </c>
    </row>
    <row r="86" spans="1:14" ht="24" customHeight="1" x14ac:dyDescent="0.2">
      <c r="A86" s="12" t="s">
        <v>183</v>
      </c>
      <c r="B86" s="14" t="s">
        <v>82</v>
      </c>
      <c r="C86" s="12" t="s">
        <v>25</v>
      </c>
      <c r="D86" s="12" t="s">
        <v>83</v>
      </c>
      <c r="E86" s="13" t="s">
        <v>77</v>
      </c>
      <c r="F86" s="14">
        <v>886.23</v>
      </c>
      <c r="G86" s="15">
        <v>3.22</v>
      </c>
      <c r="H86" s="15">
        <v>0</v>
      </c>
      <c r="I86" s="15">
        <v>3.7</v>
      </c>
      <c r="J86" s="15" t="str">
        <f>ROUND(G86 * (1 + 15 / 100), 2) &amp;CHAR(10)&amp; "(15.0%)"</f>
        <v>3,7
(15.0%)</v>
      </c>
      <c r="K86" s="15">
        <f t="shared" si="14"/>
        <v>0</v>
      </c>
      <c r="L86" s="15">
        <f t="shared" si="15"/>
        <v>3279.05</v>
      </c>
      <c r="M86" s="15">
        <f>ROUND(F86 * ROUND(G86 * (1 + 15 / 100), 2), 2)</f>
        <v>3279.05</v>
      </c>
      <c r="N86" s="16">
        <f t="shared" si="11"/>
        <v>3.2412097833184961E-3</v>
      </c>
    </row>
    <row r="87" spans="1:14" ht="26.1" customHeight="1" x14ac:dyDescent="0.2">
      <c r="A87" s="7" t="s">
        <v>184</v>
      </c>
      <c r="B87" s="9" t="s">
        <v>85</v>
      </c>
      <c r="C87" s="7" t="s">
        <v>25</v>
      </c>
      <c r="D87" s="7" t="s">
        <v>86</v>
      </c>
      <c r="E87" s="8" t="s">
        <v>87</v>
      </c>
      <c r="F87" s="9">
        <v>141.80000000000001</v>
      </c>
      <c r="G87" s="10">
        <v>186.33</v>
      </c>
      <c r="H87" s="10">
        <v>3.01</v>
      </c>
      <c r="I87" s="10">
        <v>220.96</v>
      </c>
      <c r="J87" s="10">
        <f>ROUND(G87 * (1 + 20.2 / 100), 2)</f>
        <v>223.97</v>
      </c>
      <c r="K87" s="10">
        <f t="shared" si="14"/>
        <v>426.82</v>
      </c>
      <c r="L87" s="10">
        <f t="shared" si="15"/>
        <v>31332.13</v>
      </c>
      <c r="M87" s="10">
        <f>ROUND(F87 * J87, 2)</f>
        <v>31758.95</v>
      </c>
      <c r="N87" s="11">
        <f t="shared" si="11"/>
        <v>3.1392451913793001E-2</v>
      </c>
    </row>
    <row r="88" spans="1:14" ht="26.1" customHeight="1" x14ac:dyDescent="0.2">
      <c r="A88" s="12" t="s">
        <v>185</v>
      </c>
      <c r="B88" s="14" t="s">
        <v>93</v>
      </c>
      <c r="C88" s="12" t="s">
        <v>25</v>
      </c>
      <c r="D88" s="12" t="s">
        <v>94</v>
      </c>
      <c r="E88" s="13" t="s">
        <v>87</v>
      </c>
      <c r="F88" s="14">
        <v>8.15</v>
      </c>
      <c r="G88" s="15">
        <v>3771.09</v>
      </c>
      <c r="H88" s="15">
        <v>0</v>
      </c>
      <c r="I88" s="15">
        <v>4336.75</v>
      </c>
      <c r="J88" s="15" t="str">
        <f>ROUND(G88 * (1 + 15 / 100), 2) &amp;CHAR(10)&amp; "(15.0%)"</f>
        <v>4336,75
(15.0%)</v>
      </c>
      <c r="K88" s="15">
        <f t="shared" si="14"/>
        <v>0</v>
      </c>
      <c r="L88" s="15">
        <f t="shared" si="15"/>
        <v>35344.51</v>
      </c>
      <c r="M88" s="15">
        <f>ROUND(F88 * ROUND(G88 * (1 + 15 / 100), 2), 2)</f>
        <v>35344.51</v>
      </c>
      <c r="N88" s="16">
        <f t="shared" si="11"/>
        <v>3.4936634573610778E-2</v>
      </c>
    </row>
    <row r="89" spans="1:14" ht="39" customHeight="1" x14ac:dyDescent="0.2">
      <c r="A89" s="7" t="s">
        <v>186</v>
      </c>
      <c r="B89" s="9" t="s">
        <v>89</v>
      </c>
      <c r="C89" s="7" t="s">
        <v>32</v>
      </c>
      <c r="D89" s="7" t="s">
        <v>90</v>
      </c>
      <c r="E89" s="8" t="s">
        <v>91</v>
      </c>
      <c r="F89" s="9">
        <v>2609.06</v>
      </c>
      <c r="G89" s="10">
        <v>1.61</v>
      </c>
      <c r="H89" s="10">
        <v>0.19</v>
      </c>
      <c r="I89" s="10">
        <v>1.75</v>
      </c>
      <c r="J89" s="10">
        <f>ROUND(G89 * (1 + 20.2 / 100), 2)</f>
        <v>1.94</v>
      </c>
      <c r="K89" s="10">
        <f t="shared" si="14"/>
        <v>495.72</v>
      </c>
      <c r="L89" s="10">
        <f t="shared" si="15"/>
        <v>4565.8599999999997</v>
      </c>
      <c r="M89" s="10">
        <f>ROUND(F89 * J89, 2)</f>
        <v>5061.58</v>
      </c>
      <c r="N89" s="11">
        <f t="shared" si="11"/>
        <v>5.0031693981638682E-3</v>
      </c>
    </row>
    <row r="90" spans="1:14" ht="39" customHeight="1" x14ac:dyDescent="0.2">
      <c r="A90" s="7" t="s">
        <v>187</v>
      </c>
      <c r="B90" s="9" t="s">
        <v>115</v>
      </c>
      <c r="C90" s="7" t="s">
        <v>32</v>
      </c>
      <c r="D90" s="7" t="s">
        <v>116</v>
      </c>
      <c r="E90" s="8" t="s">
        <v>91</v>
      </c>
      <c r="F90" s="9">
        <v>271.19</v>
      </c>
      <c r="G90" s="10">
        <v>1.38</v>
      </c>
      <c r="H90" s="10">
        <v>0.12</v>
      </c>
      <c r="I90" s="10">
        <v>1.47</v>
      </c>
      <c r="J90" s="10" t="str">
        <f>ROUND(G90 * (1 + 15 / 100), 2) &amp;CHAR(10)&amp; "(15.0%)"</f>
        <v>1,59
(15.0%)</v>
      </c>
      <c r="K90" s="10">
        <f t="shared" si="14"/>
        <v>32.54</v>
      </c>
      <c r="L90" s="10">
        <f t="shared" si="15"/>
        <v>398.65</v>
      </c>
      <c r="M90" s="10">
        <f>ROUND(F90 * ROUND(G90 * (1 + 15 / 100), 2), 2)</f>
        <v>431.19</v>
      </c>
      <c r="N90" s="11">
        <f t="shared" si="11"/>
        <v>4.2621407007185078E-4</v>
      </c>
    </row>
    <row r="91" spans="1:14" ht="51.95" customHeight="1" x14ac:dyDescent="0.2">
      <c r="A91" s="7" t="s">
        <v>188</v>
      </c>
      <c r="B91" s="9" t="s">
        <v>96</v>
      </c>
      <c r="C91" s="7" t="s">
        <v>32</v>
      </c>
      <c r="D91" s="7" t="s">
        <v>97</v>
      </c>
      <c r="E91" s="8" t="s">
        <v>91</v>
      </c>
      <c r="F91" s="9">
        <v>3147.89</v>
      </c>
      <c r="G91" s="10">
        <v>0.54</v>
      </c>
      <c r="H91" s="10">
        <v>0.03</v>
      </c>
      <c r="I91" s="10">
        <v>0.59</v>
      </c>
      <c r="J91" s="10" t="str">
        <f>ROUND(G91 * (1 + 15 / 100), 2) &amp;CHAR(10)&amp; "(15.0%)"</f>
        <v>0,62
(15.0%)</v>
      </c>
      <c r="K91" s="10">
        <f t="shared" si="14"/>
        <v>94.44</v>
      </c>
      <c r="L91" s="10">
        <f t="shared" si="15"/>
        <v>1857.25</v>
      </c>
      <c r="M91" s="10">
        <f>ROUND(F91 * ROUND(G91 * (1 + 15 / 100), 2), 2)</f>
        <v>1951.69</v>
      </c>
      <c r="N91" s="11">
        <f t="shared" si="11"/>
        <v>1.9291675094935655E-3</v>
      </c>
    </row>
    <row r="92" spans="1:14" ht="51.95" customHeight="1" x14ac:dyDescent="0.2">
      <c r="A92" s="7" t="s">
        <v>189</v>
      </c>
      <c r="B92" s="9" t="s">
        <v>119</v>
      </c>
      <c r="C92" s="7" t="s">
        <v>32</v>
      </c>
      <c r="D92" s="7" t="s">
        <v>120</v>
      </c>
      <c r="E92" s="8" t="s">
        <v>45</v>
      </c>
      <c r="F92" s="9">
        <v>141</v>
      </c>
      <c r="G92" s="10">
        <v>5.51</v>
      </c>
      <c r="H92" s="10">
        <v>2.2799999999999998</v>
      </c>
      <c r="I92" s="10">
        <v>4.34</v>
      </c>
      <c r="J92" s="10">
        <f>ROUND(G92 * (1 + 20.2 / 100), 2)</f>
        <v>6.62</v>
      </c>
      <c r="K92" s="10">
        <f t="shared" si="14"/>
        <v>321.48</v>
      </c>
      <c r="L92" s="10">
        <f t="shared" si="15"/>
        <v>611.93999999999994</v>
      </c>
      <c r="M92" s="10">
        <f>ROUND(F92 * J92, 2)</f>
        <v>933.42</v>
      </c>
      <c r="N92" s="11">
        <f t="shared" si="11"/>
        <v>9.226483389838979E-4</v>
      </c>
    </row>
    <row r="93" spans="1:14" ht="51.95" customHeight="1" x14ac:dyDescent="0.2">
      <c r="A93" s="7" t="s">
        <v>190</v>
      </c>
      <c r="B93" s="9" t="s">
        <v>122</v>
      </c>
      <c r="C93" s="7" t="s">
        <v>32</v>
      </c>
      <c r="D93" s="7" t="s">
        <v>123</v>
      </c>
      <c r="E93" s="8" t="s">
        <v>34</v>
      </c>
      <c r="F93" s="9">
        <v>72</v>
      </c>
      <c r="G93" s="10">
        <v>23.17</v>
      </c>
      <c r="H93" s="10">
        <v>12.21</v>
      </c>
      <c r="I93" s="10">
        <v>15.64</v>
      </c>
      <c r="J93" s="10">
        <f>ROUND(G93 * (1 + 20.2 / 100), 2)</f>
        <v>27.85</v>
      </c>
      <c r="K93" s="10">
        <f t="shared" si="14"/>
        <v>879.12</v>
      </c>
      <c r="L93" s="10">
        <f t="shared" si="15"/>
        <v>1126.08</v>
      </c>
      <c r="M93" s="10">
        <f>ROUND(F93 * J93, 2)</f>
        <v>2005.2</v>
      </c>
      <c r="N93" s="11">
        <f t="shared" si="11"/>
        <v>1.9820600044251377E-3</v>
      </c>
    </row>
    <row r="94" spans="1:14" ht="26.1" customHeight="1" x14ac:dyDescent="0.2">
      <c r="A94" s="7" t="s">
        <v>191</v>
      </c>
      <c r="B94" s="9" t="s">
        <v>125</v>
      </c>
      <c r="C94" s="7" t="s">
        <v>25</v>
      </c>
      <c r="D94" s="7" t="s">
        <v>126</v>
      </c>
      <c r="E94" s="8" t="s">
        <v>45</v>
      </c>
      <c r="F94" s="9">
        <v>282</v>
      </c>
      <c r="G94" s="10">
        <v>2.67</v>
      </c>
      <c r="H94" s="10">
        <v>1.24</v>
      </c>
      <c r="I94" s="10">
        <v>1.97</v>
      </c>
      <c r="J94" s="10">
        <f>ROUND(G94 * (1 + 20.2 / 100), 2)</f>
        <v>3.21</v>
      </c>
      <c r="K94" s="10">
        <f t="shared" si="14"/>
        <v>349.68</v>
      </c>
      <c r="L94" s="10">
        <f t="shared" si="15"/>
        <v>555.54</v>
      </c>
      <c r="M94" s="10">
        <f>ROUND(F94 * J94, 2)</f>
        <v>905.22</v>
      </c>
      <c r="N94" s="11">
        <f t="shared" si="11"/>
        <v>8.947737668091578E-4</v>
      </c>
    </row>
    <row r="95" spans="1:14" ht="24" customHeight="1" x14ac:dyDescent="0.2">
      <c r="A95" s="3" t="s">
        <v>192</v>
      </c>
      <c r="B95" s="3"/>
      <c r="C95" s="3"/>
      <c r="D95" s="3" t="s">
        <v>193</v>
      </c>
      <c r="E95" s="3"/>
      <c r="F95" s="4"/>
      <c r="G95" s="3"/>
      <c r="H95" s="3"/>
      <c r="I95" s="3"/>
      <c r="J95" s="3"/>
      <c r="K95" s="3"/>
      <c r="L95" s="3"/>
      <c r="M95" s="5">
        <v>9781.2900000000009</v>
      </c>
      <c r="N95" s="6">
        <f t="shared" si="11"/>
        <v>9.6684139740093548E-3</v>
      </c>
    </row>
    <row r="96" spans="1:14" ht="24" customHeight="1" x14ac:dyDescent="0.2">
      <c r="A96" s="7" t="s">
        <v>194</v>
      </c>
      <c r="B96" s="9" t="s">
        <v>195</v>
      </c>
      <c r="C96" s="7" t="s">
        <v>25</v>
      </c>
      <c r="D96" s="7" t="s">
        <v>193</v>
      </c>
      <c r="E96" s="8" t="s">
        <v>34</v>
      </c>
      <c r="F96" s="9">
        <v>10083.799999999999</v>
      </c>
      <c r="G96" s="10">
        <v>0.81</v>
      </c>
      <c r="H96" s="10">
        <v>0.93</v>
      </c>
      <c r="I96" s="10">
        <v>0.04</v>
      </c>
      <c r="J96" s="10">
        <f>ROUND(G96 * (1 + 20.2 / 100), 2)</f>
        <v>0.97</v>
      </c>
      <c r="K96" s="10">
        <f>ROUND(F96 * H96, 2)</f>
        <v>9377.93</v>
      </c>
      <c r="L96" s="10">
        <f>M96 - K96</f>
        <v>403.36000000000058</v>
      </c>
      <c r="M96" s="10">
        <f>ROUND(F96 * J96, 2)</f>
        <v>9781.2900000000009</v>
      </c>
      <c r="N96" s="11">
        <f t="shared" si="11"/>
        <v>9.6684139740093548E-3</v>
      </c>
    </row>
    <row r="97" spans="1:14" ht="26.1" customHeight="1" x14ac:dyDescent="0.2">
      <c r="A97" s="3" t="s">
        <v>196</v>
      </c>
      <c r="B97" s="3"/>
      <c r="C97" s="3"/>
      <c r="D97" s="3" t="s">
        <v>197</v>
      </c>
      <c r="E97" s="3"/>
      <c r="F97" s="4"/>
      <c r="G97" s="3"/>
      <c r="H97" s="3"/>
      <c r="I97" s="3"/>
      <c r="J97" s="3"/>
      <c r="K97" s="3"/>
      <c r="L97" s="3"/>
      <c r="M97" s="5">
        <v>48049.47</v>
      </c>
      <c r="N97" s="6">
        <f t="shared" si="11"/>
        <v>4.7494979413936531E-2</v>
      </c>
    </row>
    <row r="98" spans="1:14" ht="24" customHeight="1" x14ac:dyDescent="0.2">
      <c r="A98" s="7" t="s">
        <v>198</v>
      </c>
      <c r="B98" s="9" t="s">
        <v>107</v>
      </c>
      <c r="C98" s="7" t="s">
        <v>32</v>
      </c>
      <c r="D98" s="7" t="s">
        <v>108</v>
      </c>
      <c r="E98" s="8" t="s">
        <v>45</v>
      </c>
      <c r="F98" s="9">
        <v>83</v>
      </c>
      <c r="G98" s="10">
        <v>0.64</v>
      </c>
      <c r="H98" s="10">
        <v>0.66</v>
      </c>
      <c r="I98" s="10">
        <v>0.11</v>
      </c>
      <c r="J98" s="10">
        <f>ROUND(G98 * (1 + 20.2 / 100), 2)</f>
        <v>0.77</v>
      </c>
      <c r="K98" s="10">
        <f t="shared" ref="K98:K108" si="16">ROUND(F98 * H98, 2)</f>
        <v>54.78</v>
      </c>
      <c r="L98" s="10">
        <f t="shared" ref="L98:L108" si="17">M98 - K98</f>
        <v>9.1299999999999955</v>
      </c>
      <c r="M98" s="10">
        <f>ROUND(F98 * J98, 2)</f>
        <v>63.91</v>
      </c>
      <c r="N98" s="11">
        <f t="shared" si="11"/>
        <v>6.3172478996015633E-5</v>
      </c>
    </row>
    <row r="99" spans="1:14" ht="39" customHeight="1" x14ac:dyDescent="0.2">
      <c r="A99" s="7" t="s">
        <v>199</v>
      </c>
      <c r="B99" s="9" t="s">
        <v>79</v>
      </c>
      <c r="C99" s="7" t="s">
        <v>25</v>
      </c>
      <c r="D99" s="7" t="s">
        <v>80</v>
      </c>
      <c r="E99" s="8" t="s">
        <v>34</v>
      </c>
      <c r="F99" s="9">
        <v>1128.8</v>
      </c>
      <c r="G99" s="10">
        <v>1.04</v>
      </c>
      <c r="H99" s="10">
        <v>0.44</v>
      </c>
      <c r="I99" s="10">
        <v>0.81</v>
      </c>
      <c r="J99" s="10">
        <f>ROUND(G99 * (1 + 20.2 / 100), 2)</f>
        <v>1.25</v>
      </c>
      <c r="K99" s="10">
        <f t="shared" si="16"/>
        <v>496.67</v>
      </c>
      <c r="L99" s="10">
        <f t="shared" si="17"/>
        <v>914.32999999999993</v>
      </c>
      <c r="M99" s="10">
        <f>ROUND(F99 * J99, 2)</f>
        <v>1411</v>
      </c>
      <c r="N99" s="11">
        <f t="shared" si="11"/>
        <v>1.3947170687432025E-3</v>
      </c>
    </row>
    <row r="100" spans="1:14" ht="24" customHeight="1" x14ac:dyDescent="0.2">
      <c r="A100" s="12" t="s">
        <v>200</v>
      </c>
      <c r="B100" s="14" t="s">
        <v>82</v>
      </c>
      <c r="C100" s="12" t="s">
        <v>25</v>
      </c>
      <c r="D100" s="12" t="s">
        <v>83</v>
      </c>
      <c r="E100" s="13" t="s">
        <v>77</v>
      </c>
      <c r="F100" s="14">
        <v>507.96</v>
      </c>
      <c r="G100" s="15">
        <v>3.22</v>
      </c>
      <c r="H100" s="15">
        <v>0</v>
      </c>
      <c r="I100" s="15">
        <v>3.7</v>
      </c>
      <c r="J100" s="15" t="str">
        <f>ROUND(G100 * (1 + 15 / 100), 2) &amp;CHAR(10)&amp; "(15.0%)"</f>
        <v>3,7
(15.0%)</v>
      </c>
      <c r="K100" s="15">
        <f t="shared" si="16"/>
        <v>0</v>
      </c>
      <c r="L100" s="15">
        <f t="shared" si="17"/>
        <v>1879.45</v>
      </c>
      <c r="M100" s="15">
        <f>ROUND(F100 * ROUND(G100 * (1 + 15 / 100), 2), 2)</f>
        <v>1879.45</v>
      </c>
      <c r="N100" s="16">
        <f t="shared" si="11"/>
        <v>1.8577611586459333E-3</v>
      </c>
    </row>
    <row r="101" spans="1:14" ht="26.1" customHeight="1" x14ac:dyDescent="0.2">
      <c r="A101" s="7" t="s">
        <v>201</v>
      </c>
      <c r="B101" s="9" t="s">
        <v>85</v>
      </c>
      <c r="C101" s="7" t="s">
        <v>25</v>
      </c>
      <c r="D101" s="7" t="s">
        <v>86</v>
      </c>
      <c r="E101" s="8" t="s">
        <v>87</v>
      </c>
      <c r="F101" s="9">
        <v>81.27</v>
      </c>
      <c r="G101" s="10">
        <v>186.33</v>
      </c>
      <c r="H101" s="10">
        <v>3.01</v>
      </c>
      <c r="I101" s="10">
        <v>220.96</v>
      </c>
      <c r="J101" s="10">
        <f>ROUND(G101 * (1 + 20.2 / 100), 2)</f>
        <v>223.97</v>
      </c>
      <c r="K101" s="10">
        <f t="shared" si="16"/>
        <v>244.62</v>
      </c>
      <c r="L101" s="10">
        <f t="shared" si="17"/>
        <v>17957.420000000002</v>
      </c>
      <c r="M101" s="10">
        <f>ROUND(F101 * J101, 2)</f>
        <v>18202.04</v>
      </c>
      <c r="N101" s="11">
        <f t="shared" si="11"/>
        <v>1.7991988571188181E-2</v>
      </c>
    </row>
    <row r="102" spans="1:14" ht="26.1" customHeight="1" x14ac:dyDescent="0.2">
      <c r="A102" s="12" t="s">
        <v>202</v>
      </c>
      <c r="B102" s="14" t="s">
        <v>93</v>
      </c>
      <c r="C102" s="12" t="s">
        <v>25</v>
      </c>
      <c r="D102" s="12" t="s">
        <v>94</v>
      </c>
      <c r="E102" s="13" t="s">
        <v>87</v>
      </c>
      <c r="F102" s="14">
        <v>4.67</v>
      </c>
      <c r="G102" s="15">
        <v>3771.09</v>
      </c>
      <c r="H102" s="15">
        <v>0</v>
      </c>
      <c r="I102" s="15">
        <v>4336.75</v>
      </c>
      <c r="J102" s="15" t="str">
        <f>ROUND(G102 * (1 + 15 / 100), 2) &amp;CHAR(10)&amp; "(15.0%)"</f>
        <v>4336,75
(15.0%)</v>
      </c>
      <c r="K102" s="15">
        <f t="shared" si="16"/>
        <v>0</v>
      </c>
      <c r="L102" s="15">
        <f t="shared" si="17"/>
        <v>20252.62</v>
      </c>
      <c r="M102" s="15">
        <f>ROUND(F102 * ROUND(G102 * (1 + 15 / 100), 2), 2)</f>
        <v>20252.62</v>
      </c>
      <c r="N102" s="16">
        <f t="shared" si="11"/>
        <v>2.0018904890694512E-2</v>
      </c>
    </row>
    <row r="103" spans="1:14" ht="39" customHeight="1" x14ac:dyDescent="0.2">
      <c r="A103" s="7" t="s">
        <v>203</v>
      </c>
      <c r="B103" s="9" t="s">
        <v>89</v>
      </c>
      <c r="C103" s="7" t="s">
        <v>32</v>
      </c>
      <c r="D103" s="7" t="s">
        <v>90</v>
      </c>
      <c r="E103" s="8" t="s">
        <v>91</v>
      </c>
      <c r="F103" s="9">
        <v>1495.43</v>
      </c>
      <c r="G103" s="10">
        <v>1.61</v>
      </c>
      <c r="H103" s="10">
        <v>0.19</v>
      </c>
      <c r="I103" s="10">
        <v>1.75</v>
      </c>
      <c r="J103" s="10">
        <f>ROUND(G103 * (1 + 20.2 / 100), 2)</f>
        <v>1.94</v>
      </c>
      <c r="K103" s="10">
        <f t="shared" si="16"/>
        <v>284.13</v>
      </c>
      <c r="L103" s="10">
        <f t="shared" si="17"/>
        <v>2617</v>
      </c>
      <c r="M103" s="10">
        <f>ROUND(F103 * J103, 2)</f>
        <v>2901.13</v>
      </c>
      <c r="N103" s="11">
        <f t="shared" si="11"/>
        <v>2.8676509777767305E-3</v>
      </c>
    </row>
    <row r="104" spans="1:14" ht="39" customHeight="1" x14ac:dyDescent="0.2">
      <c r="A104" s="7" t="s">
        <v>204</v>
      </c>
      <c r="B104" s="9" t="s">
        <v>115</v>
      </c>
      <c r="C104" s="7" t="s">
        <v>32</v>
      </c>
      <c r="D104" s="7" t="s">
        <v>116</v>
      </c>
      <c r="E104" s="8" t="s">
        <v>91</v>
      </c>
      <c r="F104" s="9">
        <v>155.44</v>
      </c>
      <c r="G104" s="10">
        <v>1.38</v>
      </c>
      <c r="H104" s="10">
        <v>0.12</v>
      </c>
      <c r="I104" s="10">
        <v>1.47</v>
      </c>
      <c r="J104" s="10" t="str">
        <f>ROUND(G104 * (1 + 15 / 100), 2) &amp;CHAR(10)&amp; "(15.0%)"</f>
        <v>1,59
(15.0%)</v>
      </c>
      <c r="K104" s="10">
        <f t="shared" si="16"/>
        <v>18.649999999999999</v>
      </c>
      <c r="L104" s="10">
        <f t="shared" si="17"/>
        <v>228.5</v>
      </c>
      <c r="M104" s="10">
        <f>ROUND(F104 * ROUND(G104 * (1 + 15 / 100), 2), 2)</f>
        <v>247.15</v>
      </c>
      <c r="N104" s="11">
        <f t="shared" si="11"/>
        <v>2.442978905314546E-4</v>
      </c>
    </row>
    <row r="105" spans="1:14" ht="51.95" customHeight="1" x14ac:dyDescent="0.2">
      <c r="A105" s="7" t="s">
        <v>205</v>
      </c>
      <c r="B105" s="9" t="s">
        <v>96</v>
      </c>
      <c r="C105" s="7" t="s">
        <v>32</v>
      </c>
      <c r="D105" s="7" t="s">
        <v>97</v>
      </c>
      <c r="E105" s="8" t="s">
        <v>91</v>
      </c>
      <c r="F105" s="9">
        <v>1804.27</v>
      </c>
      <c r="G105" s="10">
        <v>0.54</v>
      </c>
      <c r="H105" s="10">
        <v>0.03</v>
      </c>
      <c r="I105" s="10">
        <v>0.59</v>
      </c>
      <c r="J105" s="10" t="str">
        <f>ROUND(G105 * (1 + 15 / 100), 2) &amp;CHAR(10)&amp; "(15.0%)"</f>
        <v>0,62
(15.0%)</v>
      </c>
      <c r="K105" s="10">
        <f t="shared" si="16"/>
        <v>54.13</v>
      </c>
      <c r="L105" s="10">
        <f t="shared" si="17"/>
        <v>1064.52</v>
      </c>
      <c r="M105" s="10">
        <f>ROUND(F105 * ROUND(G105 * (1 + 15 / 100), 2), 2)</f>
        <v>1118.6500000000001</v>
      </c>
      <c r="N105" s="11">
        <f t="shared" si="11"/>
        <v>1.1057407859316679E-3</v>
      </c>
    </row>
    <row r="106" spans="1:14" ht="51.95" customHeight="1" x14ac:dyDescent="0.2">
      <c r="A106" s="7" t="s">
        <v>206</v>
      </c>
      <c r="B106" s="9" t="s">
        <v>119</v>
      </c>
      <c r="C106" s="7" t="s">
        <v>32</v>
      </c>
      <c r="D106" s="7" t="s">
        <v>120</v>
      </c>
      <c r="E106" s="8" t="s">
        <v>45</v>
      </c>
      <c r="F106" s="9">
        <v>83</v>
      </c>
      <c r="G106" s="10">
        <v>5.51</v>
      </c>
      <c r="H106" s="10">
        <v>2.2799999999999998</v>
      </c>
      <c r="I106" s="10">
        <v>4.34</v>
      </c>
      <c r="J106" s="10">
        <f>ROUND(G106 * (1 + 20.2 / 100), 2)</f>
        <v>6.62</v>
      </c>
      <c r="K106" s="10">
        <f t="shared" si="16"/>
        <v>189.24</v>
      </c>
      <c r="L106" s="10">
        <f t="shared" si="17"/>
        <v>360.22</v>
      </c>
      <c r="M106" s="10">
        <f>ROUND(F106 * J106, 2)</f>
        <v>549.46</v>
      </c>
      <c r="N106" s="11">
        <f t="shared" si="11"/>
        <v>5.4311923500470591E-4</v>
      </c>
    </row>
    <row r="107" spans="1:14" ht="51.95" customHeight="1" x14ac:dyDescent="0.2">
      <c r="A107" s="7" t="s">
        <v>207</v>
      </c>
      <c r="B107" s="9" t="s">
        <v>122</v>
      </c>
      <c r="C107" s="7" t="s">
        <v>32</v>
      </c>
      <c r="D107" s="7" t="s">
        <v>123</v>
      </c>
      <c r="E107" s="8" t="s">
        <v>34</v>
      </c>
      <c r="F107" s="9">
        <v>32</v>
      </c>
      <c r="G107" s="10">
        <v>23.17</v>
      </c>
      <c r="H107" s="10">
        <v>12.21</v>
      </c>
      <c r="I107" s="10">
        <v>15.64</v>
      </c>
      <c r="J107" s="10">
        <f>ROUND(G107 * (1 + 20.2 / 100), 2)</f>
        <v>27.85</v>
      </c>
      <c r="K107" s="10">
        <f t="shared" si="16"/>
        <v>390.72</v>
      </c>
      <c r="L107" s="10">
        <f t="shared" si="17"/>
        <v>500.48</v>
      </c>
      <c r="M107" s="10">
        <f>ROUND(F107 * J107, 2)</f>
        <v>891.2</v>
      </c>
      <c r="N107" s="11">
        <f t="shared" si="11"/>
        <v>8.8091555752228357E-4</v>
      </c>
    </row>
    <row r="108" spans="1:14" ht="26.1" customHeight="1" x14ac:dyDescent="0.2">
      <c r="A108" s="7" t="s">
        <v>208</v>
      </c>
      <c r="B108" s="9" t="s">
        <v>125</v>
      </c>
      <c r="C108" s="7" t="s">
        <v>25</v>
      </c>
      <c r="D108" s="7" t="s">
        <v>126</v>
      </c>
      <c r="E108" s="8" t="s">
        <v>45</v>
      </c>
      <c r="F108" s="9">
        <v>166</v>
      </c>
      <c r="G108" s="10">
        <v>2.67</v>
      </c>
      <c r="H108" s="10">
        <v>1.24</v>
      </c>
      <c r="I108" s="10">
        <v>1.97</v>
      </c>
      <c r="J108" s="10">
        <f>ROUND(G108 * (1 + 20.2 / 100), 2)</f>
        <v>3.21</v>
      </c>
      <c r="K108" s="10">
        <f t="shared" si="16"/>
        <v>205.84</v>
      </c>
      <c r="L108" s="10">
        <f t="shared" si="17"/>
        <v>327.02</v>
      </c>
      <c r="M108" s="10">
        <f>ROUND(F108 * J108, 2)</f>
        <v>532.86</v>
      </c>
      <c r="N108" s="11">
        <f t="shared" si="11"/>
        <v>5.2671079890184464E-4</v>
      </c>
    </row>
    <row r="109" spans="1:14" ht="26.1" customHeight="1" x14ac:dyDescent="0.2">
      <c r="A109" s="3" t="s">
        <v>209</v>
      </c>
      <c r="B109" s="3"/>
      <c r="C109" s="3"/>
      <c r="D109" s="3" t="s">
        <v>210</v>
      </c>
      <c r="E109" s="3"/>
      <c r="F109" s="4"/>
      <c r="G109" s="3"/>
      <c r="H109" s="3"/>
      <c r="I109" s="3"/>
      <c r="J109" s="3"/>
      <c r="K109" s="3"/>
      <c r="L109" s="3"/>
      <c r="M109" s="5">
        <v>60816.480000000003</v>
      </c>
      <c r="N109" s="6">
        <f t="shared" si="11"/>
        <v>6.0114658197646775E-2</v>
      </c>
    </row>
    <row r="110" spans="1:14" ht="24" customHeight="1" x14ac:dyDescent="0.2">
      <c r="A110" s="7" t="s">
        <v>211</v>
      </c>
      <c r="B110" s="9" t="s">
        <v>107</v>
      </c>
      <c r="C110" s="7" t="s">
        <v>32</v>
      </c>
      <c r="D110" s="7" t="s">
        <v>108</v>
      </c>
      <c r="E110" s="8" t="s">
        <v>45</v>
      </c>
      <c r="F110" s="9">
        <v>83</v>
      </c>
      <c r="G110" s="10">
        <v>0.64</v>
      </c>
      <c r="H110" s="10">
        <v>0.66</v>
      </c>
      <c r="I110" s="10">
        <v>0.11</v>
      </c>
      <c r="J110" s="10">
        <f>ROUND(G110 * (1 + 20.2 / 100), 2)</f>
        <v>0.77</v>
      </c>
      <c r="K110" s="10">
        <f t="shared" ref="K110:K123" si="18">ROUND(F110 * H110, 2)</f>
        <v>54.78</v>
      </c>
      <c r="L110" s="10">
        <f t="shared" ref="L110:L123" si="19">M110 - K110</f>
        <v>9.1299999999999955</v>
      </c>
      <c r="M110" s="10">
        <f>ROUND(F110 * J110, 2)</f>
        <v>63.91</v>
      </c>
      <c r="N110" s="11">
        <f t="shared" si="11"/>
        <v>6.3172478996015633E-5</v>
      </c>
    </row>
    <row r="111" spans="1:14" ht="39" customHeight="1" x14ac:dyDescent="0.2">
      <c r="A111" s="7" t="s">
        <v>212</v>
      </c>
      <c r="B111" s="9" t="s">
        <v>79</v>
      </c>
      <c r="C111" s="7" t="s">
        <v>25</v>
      </c>
      <c r="D111" s="7" t="s">
        <v>80</v>
      </c>
      <c r="E111" s="8" t="s">
        <v>34</v>
      </c>
      <c r="F111" s="9">
        <v>1271.25</v>
      </c>
      <c r="G111" s="10">
        <v>1.04</v>
      </c>
      <c r="H111" s="10">
        <v>0.44</v>
      </c>
      <c r="I111" s="10">
        <v>0.81</v>
      </c>
      <c r="J111" s="10">
        <f>ROUND(G111 * (1 + 20.2 / 100), 2)</f>
        <v>1.25</v>
      </c>
      <c r="K111" s="10">
        <f t="shared" si="18"/>
        <v>559.35</v>
      </c>
      <c r="L111" s="10">
        <f t="shared" si="19"/>
        <v>1029.71</v>
      </c>
      <c r="M111" s="10">
        <f>ROUND(F111 * J111, 2)</f>
        <v>1589.06</v>
      </c>
      <c r="N111" s="11">
        <f t="shared" si="11"/>
        <v>1.5707222574465438E-3</v>
      </c>
    </row>
    <row r="112" spans="1:14" ht="24" customHeight="1" x14ac:dyDescent="0.2">
      <c r="A112" s="12" t="s">
        <v>213</v>
      </c>
      <c r="B112" s="14" t="s">
        <v>82</v>
      </c>
      <c r="C112" s="12" t="s">
        <v>25</v>
      </c>
      <c r="D112" s="12" t="s">
        <v>83</v>
      </c>
      <c r="E112" s="13" t="s">
        <v>77</v>
      </c>
      <c r="F112" s="14">
        <v>572.05999999999995</v>
      </c>
      <c r="G112" s="15">
        <v>3.22</v>
      </c>
      <c r="H112" s="15">
        <v>0</v>
      </c>
      <c r="I112" s="15">
        <v>3.7</v>
      </c>
      <c r="J112" s="15" t="str">
        <f>ROUND(G112 * (1 + 15 / 100), 2) &amp;CHAR(10)&amp; "(15.0%)"</f>
        <v>3,7
(15.0%)</v>
      </c>
      <c r="K112" s="15">
        <f t="shared" si="18"/>
        <v>0</v>
      </c>
      <c r="L112" s="15">
        <f t="shared" si="19"/>
        <v>2116.62</v>
      </c>
      <c r="M112" s="15">
        <f>ROUND(F112 * ROUND(G112 * (1 + 15 / 100), 2), 2)</f>
        <v>2116.62</v>
      </c>
      <c r="N112" s="16">
        <f t="shared" si="11"/>
        <v>2.092194218315547E-3</v>
      </c>
    </row>
    <row r="113" spans="1:14" ht="26.1" customHeight="1" x14ac:dyDescent="0.2">
      <c r="A113" s="7" t="s">
        <v>214</v>
      </c>
      <c r="B113" s="9" t="s">
        <v>85</v>
      </c>
      <c r="C113" s="7" t="s">
        <v>25</v>
      </c>
      <c r="D113" s="7" t="s">
        <v>86</v>
      </c>
      <c r="E113" s="8" t="s">
        <v>87</v>
      </c>
      <c r="F113" s="9">
        <v>91.53</v>
      </c>
      <c r="G113" s="10">
        <v>186.33</v>
      </c>
      <c r="H113" s="10">
        <v>3.01</v>
      </c>
      <c r="I113" s="10">
        <v>220.96</v>
      </c>
      <c r="J113" s="10">
        <f>ROUND(G113 * (1 + 20.2 / 100), 2)</f>
        <v>223.97</v>
      </c>
      <c r="K113" s="10">
        <f t="shared" si="18"/>
        <v>275.51</v>
      </c>
      <c r="L113" s="10">
        <f t="shared" si="19"/>
        <v>20224.460000000003</v>
      </c>
      <c r="M113" s="10">
        <f>ROUND(F113 * J113, 2)</f>
        <v>20499.97</v>
      </c>
      <c r="N113" s="11">
        <f t="shared" si="11"/>
        <v>2.0263400473227208E-2</v>
      </c>
    </row>
    <row r="114" spans="1:14" ht="26.1" customHeight="1" x14ac:dyDescent="0.2">
      <c r="A114" s="12" t="s">
        <v>215</v>
      </c>
      <c r="B114" s="14" t="s">
        <v>93</v>
      </c>
      <c r="C114" s="12" t="s">
        <v>25</v>
      </c>
      <c r="D114" s="12" t="s">
        <v>94</v>
      </c>
      <c r="E114" s="13" t="s">
        <v>87</v>
      </c>
      <c r="F114" s="14">
        <v>5.26</v>
      </c>
      <c r="G114" s="15">
        <v>3771.09</v>
      </c>
      <c r="H114" s="15">
        <v>0</v>
      </c>
      <c r="I114" s="15">
        <v>4336.75</v>
      </c>
      <c r="J114" s="15" t="str">
        <f>ROUND(G114 * (1 + 15 / 100), 2) &amp;CHAR(10)&amp; "(15.0%)"</f>
        <v>4336,75
(15.0%)</v>
      </c>
      <c r="K114" s="15">
        <f t="shared" si="18"/>
        <v>0</v>
      </c>
      <c r="L114" s="15">
        <f t="shared" si="19"/>
        <v>22811.31</v>
      </c>
      <c r="M114" s="15">
        <f>ROUND(F114 * ROUND(G114 * (1 + 15 / 100), 2), 2)</f>
        <v>22811.31</v>
      </c>
      <c r="N114" s="16">
        <f t="shared" si="11"/>
        <v>2.2548067623949328E-2</v>
      </c>
    </row>
    <row r="115" spans="1:14" ht="39" customHeight="1" x14ac:dyDescent="0.2">
      <c r="A115" s="7" t="s">
        <v>216</v>
      </c>
      <c r="B115" s="9" t="s">
        <v>89</v>
      </c>
      <c r="C115" s="7" t="s">
        <v>32</v>
      </c>
      <c r="D115" s="7" t="s">
        <v>90</v>
      </c>
      <c r="E115" s="8" t="s">
        <v>91</v>
      </c>
      <c r="F115" s="9">
        <v>1684.15</v>
      </c>
      <c r="G115" s="10">
        <v>1.61</v>
      </c>
      <c r="H115" s="10">
        <v>0.19</v>
      </c>
      <c r="I115" s="10">
        <v>1.75</v>
      </c>
      <c r="J115" s="10">
        <f>ROUND(G115 * (1 + 20.2 / 100), 2)</f>
        <v>1.94</v>
      </c>
      <c r="K115" s="10">
        <f t="shared" si="18"/>
        <v>319.99</v>
      </c>
      <c r="L115" s="10">
        <f t="shared" si="19"/>
        <v>2947.26</v>
      </c>
      <c r="M115" s="10">
        <f>ROUND(F115 * J115, 2)</f>
        <v>3267.25</v>
      </c>
      <c r="N115" s="11">
        <f t="shared" si="11"/>
        <v>3.2295459552453779E-3</v>
      </c>
    </row>
    <row r="116" spans="1:14" ht="39" customHeight="1" x14ac:dyDescent="0.2">
      <c r="A116" s="7" t="s">
        <v>217</v>
      </c>
      <c r="B116" s="9" t="s">
        <v>115</v>
      </c>
      <c r="C116" s="7" t="s">
        <v>32</v>
      </c>
      <c r="D116" s="7" t="s">
        <v>116</v>
      </c>
      <c r="E116" s="8" t="s">
        <v>91</v>
      </c>
      <c r="F116" s="9">
        <v>175.05</v>
      </c>
      <c r="G116" s="10">
        <v>1.38</v>
      </c>
      <c r="H116" s="10">
        <v>0.12</v>
      </c>
      <c r="I116" s="10">
        <v>1.47</v>
      </c>
      <c r="J116" s="10" t="str">
        <f>ROUND(G116 * (1 + 15 / 100), 2) &amp;CHAR(10)&amp; "(15.0%)"</f>
        <v>1,59
(15.0%)</v>
      </c>
      <c r="K116" s="10">
        <f t="shared" si="18"/>
        <v>21.01</v>
      </c>
      <c r="L116" s="10">
        <f t="shared" si="19"/>
        <v>257.32</v>
      </c>
      <c r="M116" s="10">
        <f>ROUND(F116 * ROUND(G116 * (1 + 15 / 100), 2), 2)</f>
        <v>278.33</v>
      </c>
      <c r="N116" s="11">
        <f t="shared" si="11"/>
        <v>2.7511807352466019E-4</v>
      </c>
    </row>
    <row r="117" spans="1:14" ht="51.95" customHeight="1" x14ac:dyDescent="0.2">
      <c r="A117" s="7" t="s">
        <v>218</v>
      </c>
      <c r="B117" s="9" t="s">
        <v>96</v>
      </c>
      <c r="C117" s="7" t="s">
        <v>32</v>
      </c>
      <c r="D117" s="7" t="s">
        <v>97</v>
      </c>
      <c r="E117" s="8" t="s">
        <v>91</v>
      </c>
      <c r="F117" s="9">
        <v>2031.97</v>
      </c>
      <c r="G117" s="10">
        <v>0.54</v>
      </c>
      <c r="H117" s="10">
        <v>0.03</v>
      </c>
      <c r="I117" s="10">
        <v>0.59</v>
      </c>
      <c r="J117" s="10" t="str">
        <f>ROUND(G117 * (1 + 15 / 100), 2) &amp;CHAR(10)&amp; "(15.0%)"</f>
        <v>0,62
(15.0%)</v>
      </c>
      <c r="K117" s="10">
        <f t="shared" si="18"/>
        <v>60.96</v>
      </c>
      <c r="L117" s="10">
        <f t="shared" si="19"/>
        <v>1198.8599999999999</v>
      </c>
      <c r="M117" s="10">
        <f>ROUND(F117 * ROUND(G117 * (1 + 15 / 100), 2), 2)</f>
        <v>1259.82</v>
      </c>
      <c r="N117" s="11">
        <f t="shared" si="11"/>
        <v>1.2452816850064218E-3</v>
      </c>
    </row>
    <row r="118" spans="1:14" ht="51.95" customHeight="1" x14ac:dyDescent="0.2">
      <c r="A118" s="7" t="s">
        <v>219</v>
      </c>
      <c r="B118" s="9" t="s">
        <v>220</v>
      </c>
      <c r="C118" s="7" t="s">
        <v>25</v>
      </c>
      <c r="D118" s="7" t="s">
        <v>221</v>
      </c>
      <c r="E118" s="8" t="s">
        <v>27</v>
      </c>
      <c r="F118" s="9">
        <v>1</v>
      </c>
      <c r="G118" s="10">
        <v>3620.8</v>
      </c>
      <c r="H118" s="10">
        <v>396.57</v>
      </c>
      <c r="I118" s="10">
        <v>3955.63</v>
      </c>
      <c r="J118" s="10">
        <f t="shared" ref="J118:J123" si="20">ROUND(G118 * (1 + 20.2 / 100), 2)</f>
        <v>4352.2</v>
      </c>
      <c r="K118" s="10">
        <f t="shared" si="18"/>
        <v>396.57</v>
      </c>
      <c r="L118" s="10">
        <f t="shared" si="19"/>
        <v>3955.6299999999997</v>
      </c>
      <c r="M118" s="10">
        <f t="shared" ref="M118:M123" si="21">ROUND(F118 * J118, 2)</f>
        <v>4352.2</v>
      </c>
      <c r="N118" s="11">
        <f t="shared" si="11"/>
        <v>4.3019756389682251E-3</v>
      </c>
    </row>
    <row r="119" spans="1:14" ht="51.95" customHeight="1" x14ac:dyDescent="0.2">
      <c r="A119" s="7" t="s">
        <v>222</v>
      </c>
      <c r="B119" s="9" t="s">
        <v>119</v>
      </c>
      <c r="C119" s="7" t="s">
        <v>32</v>
      </c>
      <c r="D119" s="7" t="s">
        <v>120</v>
      </c>
      <c r="E119" s="8" t="s">
        <v>45</v>
      </c>
      <c r="F119" s="9">
        <v>83</v>
      </c>
      <c r="G119" s="10">
        <v>5.51</v>
      </c>
      <c r="H119" s="10">
        <v>2.2799999999999998</v>
      </c>
      <c r="I119" s="10">
        <v>4.34</v>
      </c>
      <c r="J119" s="10">
        <f t="shared" si="20"/>
        <v>6.62</v>
      </c>
      <c r="K119" s="10">
        <f t="shared" si="18"/>
        <v>189.24</v>
      </c>
      <c r="L119" s="10">
        <f t="shared" si="19"/>
        <v>360.22</v>
      </c>
      <c r="M119" s="10">
        <f t="shared" si="21"/>
        <v>549.46</v>
      </c>
      <c r="N119" s="11">
        <f t="shared" si="11"/>
        <v>5.4311923500470591E-4</v>
      </c>
    </row>
    <row r="120" spans="1:14" ht="51.95" customHeight="1" x14ac:dyDescent="0.2">
      <c r="A120" s="7" t="s">
        <v>223</v>
      </c>
      <c r="B120" s="9" t="s">
        <v>122</v>
      </c>
      <c r="C120" s="7" t="s">
        <v>32</v>
      </c>
      <c r="D120" s="7" t="s">
        <v>123</v>
      </c>
      <c r="E120" s="8" t="s">
        <v>34</v>
      </c>
      <c r="F120" s="9">
        <v>54.6</v>
      </c>
      <c r="G120" s="10">
        <v>23.17</v>
      </c>
      <c r="H120" s="10">
        <v>12.21</v>
      </c>
      <c r="I120" s="10">
        <v>15.64</v>
      </c>
      <c r="J120" s="10">
        <f t="shared" si="20"/>
        <v>27.85</v>
      </c>
      <c r="K120" s="10">
        <f t="shared" si="18"/>
        <v>666.67</v>
      </c>
      <c r="L120" s="10">
        <f t="shared" si="19"/>
        <v>853.93999999999994</v>
      </c>
      <c r="M120" s="10">
        <f t="shared" si="21"/>
        <v>1520.61</v>
      </c>
      <c r="N120" s="11">
        <f t="shared" si="11"/>
        <v>1.503062170022396E-3</v>
      </c>
    </row>
    <row r="121" spans="1:14" ht="26.1" customHeight="1" x14ac:dyDescent="0.2">
      <c r="A121" s="7" t="s">
        <v>224</v>
      </c>
      <c r="B121" s="9" t="s">
        <v>125</v>
      </c>
      <c r="C121" s="7" t="s">
        <v>25</v>
      </c>
      <c r="D121" s="7" t="s">
        <v>126</v>
      </c>
      <c r="E121" s="8" t="s">
        <v>45</v>
      </c>
      <c r="F121" s="9">
        <v>166</v>
      </c>
      <c r="G121" s="10">
        <v>2.67</v>
      </c>
      <c r="H121" s="10">
        <v>1.24</v>
      </c>
      <c r="I121" s="10">
        <v>1.97</v>
      </c>
      <c r="J121" s="10">
        <f t="shared" si="20"/>
        <v>3.21</v>
      </c>
      <c r="K121" s="10">
        <f t="shared" si="18"/>
        <v>205.84</v>
      </c>
      <c r="L121" s="10">
        <f t="shared" si="19"/>
        <v>327.02</v>
      </c>
      <c r="M121" s="10">
        <f t="shared" si="21"/>
        <v>532.86</v>
      </c>
      <c r="N121" s="11">
        <f t="shared" si="11"/>
        <v>5.2671079890184464E-4</v>
      </c>
    </row>
    <row r="122" spans="1:14" ht="51.95" customHeight="1" x14ac:dyDescent="0.2">
      <c r="A122" s="7" t="s">
        <v>225</v>
      </c>
      <c r="B122" s="9" t="s">
        <v>157</v>
      </c>
      <c r="C122" s="7" t="s">
        <v>25</v>
      </c>
      <c r="D122" s="7" t="s">
        <v>158</v>
      </c>
      <c r="E122" s="8" t="s">
        <v>159</v>
      </c>
      <c r="F122" s="9">
        <v>2</v>
      </c>
      <c r="G122" s="10">
        <v>410.79</v>
      </c>
      <c r="H122" s="10">
        <v>16.079999999999998</v>
      </c>
      <c r="I122" s="10">
        <v>477.69</v>
      </c>
      <c r="J122" s="10">
        <f t="shared" si="20"/>
        <v>493.77</v>
      </c>
      <c r="K122" s="10">
        <f t="shared" si="18"/>
        <v>32.159999999999997</v>
      </c>
      <c r="L122" s="10">
        <f t="shared" si="19"/>
        <v>955.38</v>
      </c>
      <c r="M122" s="10">
        <f t="shared" si="21"/>
        <v>987.54</v>
      </c>
      <c r="N122" s="11">
        <f t="shared" si="11"/>
        <v>9.7614379451925026E-4</v>
      </c>
    </row>
    <row r="123" spans="1:14" ht="65.099999999999994" customHeight="1" x14ac:dyDescent="0.2">
      <c r="A123" s="7" t="s">
        <v>226</v>
      </c>
      <c r="B123" s="9" t="s">
        <v>161</v>
      </c>
      <c r="C123" s="7" t="s">
        <v>25</v>
      </c>
      <c r="D123" s="7" t="s">
        <v>162</v>
      </c>
      <c r="E123" s="8" t="s">
        <v>159</v>
      </c>
      <c r="F123" s="9">
        <v>2</v>
      </c>
      <c r="G123" s="10">
        <v>410.79</v>
      </c>
      <c r="H123" s="10">
        <v>16.079999999999998</v>
      </c>
      <c r="I123" s="10">
        <v>477.69</v>
      </c>
      <c r="J123" s="10">
        <f t="shared" si="20"/>
        <v>493.77</v>
      </c>
      <c r="K123" s="10">
        <f t="shared" si="18"/>
        <v>32.159999999999997</v>
      </c>
      <c r="L123" s="10">
        <f t="shared" si="19"/>
        <v>955.38</v>
      </c>
      <c r="M123" s="10">
        <f t="shared" si="21"/>
        <v>987.54</v>
      </c>
      <c r="N123" s="11">
        <f t="shared" si="11"/>
        <v>9.7614379451925026E-4</v>
      </c>
    </row>
    <row r="124" spans="1:14" ht="24" customHeight="1" x14ac:dyDescent="0.2">
      <c r="A124" s="3" t="s">
        <v>227</v>
      </c>
      <c r="B124" s="3"/>
      <c r="C124" s="3"/>
      <c r="D124" s="3" t="s">
        <v>228</v>
      </c>
      <c r="E124" s="3"/>
      <c r="F124" s="4"/>
      <c r="G124" s="3"/>
      <c r="H124" s="3"/>
      <c r="I124" s="3"/>
      <c r="J124" s="3"/>
      <c r="K124" s="3"/>
      <c r="L124" s="3"/>
      <c r="M124" s="5">
        <v>38286.14</v>
      </c>
      <c r="N124" s="6">
        <f t="shared" si="11"/>
        <v>3.7844318181638463E-2</v>
      </c>
    </row>
    <row r="125" spans="1:14" ht="24" customHeight="1" x14ac:dyDescent="0.2">
      <c r="A125" s="7" t="s">
        <v>229</v>
      </c>
      <c r="B125" s="9" t="s">
        <v>107</v>
      </c>
      <c r="C125" s="7" t="s">
        <v>32</v>
      </c>
      <c r="D125" s="7" t="s">
        <v>108</v>
      </c>
      <c r="E125" s="8" t="s">
        <v>45</v>
      </c>
      <c r="F125" s="9">
        <v>64</v>
      </c>
      <c r="G125" s="10">
        <v>0.64</v>
      </c>
      <c r="H125" s="10">
        <v>0.66</v>
      </c>
      <c r="I125" s="10">
        <v>0.11</v>
      </c>
      <c r="J125" s="10">
        <f>ROUND(G125 * (1 + 20.2 / 100), 2)</f>
        <v>0.77</v>
      </c>
      <c r="K125" s="10">
        <f t="shared" ref="K125:K135" si="22">ROUND(F125 * H125, 2)</f>
        <v>42.24</v>
      </c>
      <c r="L125" s="10">
        <f t="shared" ref="L125:L135" si="23">M125 - K125</f>
        <v>7.0399999999999991</v>
      </c>
      <c r="M125" s="10">
        <f>ROUND(F125 * J125, 2)</f>
        <v>49.28</v>
      </c>
      <c r="N125" s="11">
        <f t="shared" si="11"/>
        <v>4.871130910536146E-5</v>
      </c>
    </row>
    <row r="126" spans="1:14" ht="39" customHeight="1" x14ac:dyDescent="0.2">
      <c r="A126" s="7" t="s">
        <v>230</v>
      </c>
      <c r="B126" s="9" t="s">
        <v>79</v>
      </c>
      <c r="C126" s="7" t="s">
        <v>25</v>
      </c>
      <c r="D126" s="7" t="s">
        <v>80</v>
      </c>
      <c r="E126" s="8" t="s">
        <v>34</v>
      </c>
      <c r="F126" s="9">
        <v>889.6</v>
      </c>
      <c r="G126" s="10">
        <v>1.04</v>
      </c>
      <c r="H126" s="10">
        <v>0.44</v>
      </c>
      <c r="I126" s="10">
        <v>0.81</v>
      </c>
      <c r="J126" s="10">
        <f>ROUND(G126 * (1 + 20.2 / 100), 2)</f>
        <v>1.25</v>
      </c>
      <c r="K126" s="10">
        <f t="shared" si="22"/>
        <v>391.42</v>
      </c>
      <c r="L126" s="10">
        <f t="shared" si="23"/>
        <v>720.57999999999993</v>
      </c>
      <c r="M126" s="10">
        <f>ROUND(F126 * J126, 2)</f>
        <v>1112</v>
      </c>
      <c r="N126" s="11">
        <f t="shared" si="11"/>
        <v>1.0991675268904615E-3</v>
      </c>
    </row>
    <row r="127" spans="1:14" ht="24" customHeight="1" x14ac:dyDescent="0.2">
      <c r="A127" s="12" t="s">
        <v>231</v>
      </c>
      <c r="B127" s="14" t="s">
        <v>82</v>
      </c>
      <c r="C127" s="12" t="s">
        <v>25</v>
      </c>
      <c r="D127" s="12" t="s">
        <v>83</v>
      </c>
      <c r="E127" s="13" t="s">
        <v>77</v>
      </c>
      <c r="F127" s="14">
        <v>400.32</v>
      </c>
      <c r="G127" s="15">
        <v>3.22</v>
      </c>
      <c r="H127" s="15">
        <v>0</v>
      </c>
      <c r="I127" s="15">
        <v>3.7</v>
      </c>
      <c r="J127" s="15" t="str">
        <f>ROUND(G127 * (1 + 15 / 100), 2) &amp;CHAR(10)&amp; "(15.0%)"</f>
        <v>3,7
(15.0%)</v>
      </c>
      <c r="K127" s="15">
        <f t="shared" si="22"/>
        <v>0</v>
      </c>
      <c r="L127" s="15">
        <f t="shared" si="23"/>
        <v>1481.18</v>
      </c>
      <c r="M127" s="15">
        <f>ROUND(F127 * ROUND(G127 * (1 + 15 / 100), 2), 2)</f>
        <v>1481.18</v>
      </c>
      <c r="N127" s="16">
        <f t="shared" si="11"/>
        <v>1.4640871919780699E-3</v>
      </c>
    </row>
    <row r="128" spans="1:14" ht="26.1" customHeight="1" x14ac:dyDescent="0.2">
      <c r="A128" s="7" t="s">
        <v>232</v>
      </c>
      <c r="B128" s="9" t="s">
        <v>85</v>
      </c>
      <c r="C128" s="7" t="s">
        <v>25</v>
      </c>
      <c r="D128" s="7" t="s">
        <v>86</v>
      </c>
      <c r="E128" s="8" t="s">
        <v>87</v>
      </c>
      <c r="F128" s="9">
        <v>64.05</v>
      </c>
      <c r="G128" s="10">
        <v>186.33</v>
      </c>
      <c r="H128" s="10">
        <v>3.01</v>
      </c>
      <c r="I128" s="10">
        <v>220.96</v>
      </c>
      <c r="J128" s="10">
        <f>ROUND(G128 * (1 + 20.2 / 100), 2)</f>
        <v>223.97</v>
      </c>
      <c r="K128" s="10">
        <f t="shared" si="22"/>
        <v>192.79</v>
      </c>
      <c r="L128" s="10">
        <f t="shared" si="23"/>
        <v>14152.49</v>
      </c>
      <c r="M128" s="10">
        <f>ROUND(F128 * J128, 2)</f>
        <v>14345.28</v>
      </c>
      <c r="N128" s="11">
        <f t="shared" si="11"/>
        <v>1.4179735557689928E-2</v>
      </c>
    </row>
    <row r="129" spans="1:14" ht="26.1" customHeight="1" x14ac:dyDescent="0.2">
      <c r="A129" s="12" t="s">
        <v>233</v>
      </c>
      <c r="B129" s="14" t="s">
        <v>93</v>
      </c>
      <c r="C129" s="12" t="s">
        <v>25</v>
      </c>
      <c r="D129" s="12" t="s">
        <v>94</v>
      </c>
      <c r="E129" s="13" t="s">
        <v>87</v>
      </c>
      <c r="F129" s="14">
        <v>3.68</v>
      </c>
      <c r="G129" s="15">
        <v>3771.09</v>
      </c>
      <c r="H129" s="15">
        <v>0</v>
      </c>
      <c r="I129" s="15">
        <v>4336.75</v>
      </c>
      <c r="J129" s="15" t="str">
        <f>ROUND(G129 * (1 + 15 / 100), 2) &amp;CHAR(10)&amp; "(15.0%)"</f>
        <v>4336,75
(15.0%)</v>
      </c>
      <c r="K129" s="15">
        <f t="shared" si="22"/>
        <v>0</v>
      </c>
      <c r="L129" s="15">
        <f t="shared" si="23"/>
        <v>15959.24</v>
      </c>
      <c r="M129" s="15">
        <f>ROUND(F129 * ROUND(G129 * (1 + 15 / 100), 2), 2)</f>
        <v>15959.24</v>
      </c>
      <c r="N129" s="16">
        <f t="shared" si="11"/>
        <v>1.5775070469290761E-2</v>
      </c>
    </row>
    <row r="130" spans="1:14" ht="39" customHeight="1" x14ac:dyDescent="0.2">
      <c r="A130" s="7" t="s">
        <v>234</v>
      </c>
      <c r="B130" s="9" t="s">
        <v>89</v>
      </c>
      <c r="C130" s="7" t="s">
        <v>32</v>
      </c>
      <c r="D130" s="7" t="s">
        <v>90</v>
      </c>
      <c r="E130" s="8" t="s">
        <v>91</v>
      </c>
      <c r="F130" s="9">
        <v>1178.54</v>
      </c>
      <c r="G130" s="10">
        <v>1.61</v>
      </c>
      <c r="H130" s="10">
        <v>0.19</v>
      </c>
      <c r="I130" s="10">
        <v>1.75</v>
      </c>
      <c r="J130" s="10">
        <f>ROUND(G130 * (1 + 20.2 / 100), 2)</f>
        <v>1.94</v>
      </c>
      <c r="K130" s="10">
        <f t="shared" si="22"/>
        <v>223.92</v>
      </c>
      <c r="L130" s="10">
        <f t="shared" si="23"/>
        <v>2062.4499999999998</v>
      </c>
      <c r="M130" s="10">
        <f>ROUND(F130 * J130, 2)</f>
        <v>2286.37</v>
      </c>
      <c r="N130" s="11">
        <f t="shared" si="11"/>
        <v>2.2599853043673958E-3</v>
      </c>
    </row>
    <row r="131" spans="1:14" ht="39" customHeight="1" x14ac:dyDescent="0.2">
      <c r="A131" s="7" t="s">
        <v>235</v>
      </c>
      <c r="B131" s="9" t="s">
        <v>115</v>
      </c>
      <c r="C131" s="7" t="s">
        <v>32</v>
      </c>
      <c r="D131" s="7" t="s">
        <v>116</v>
      </c>
      <c r="E131" s="8" t="s">
        <v>91</v>
      </c>
      <c r="F131" s="9">
        <v>122.5</v>
      </c>
      <c r="G131" s="10">
        <v>1.38</v>
      </c>
      <c r="H131" s="10">
        <v>0.12</v>
      </c>
      <c r="I131" s="10">
        <v>1.47</v>
      </c>
      <c r="J131" s="10" t="str">
        <f>ROUND(G131 * (1 + 15 / 100), 2) &amp;CHAR(10)&amp; "(15.0%)"</f>
        <v>1,59
(15.0%)</v>
      </c>
      <c r="K131" s="10">
        <f t="shared" si="22"/>
        <v>14.7</v>
      </c>
      <c r="L131" s="10">
        <f t="shared" si="23"/>
        <v>180.08</v>
      </c>
      <c r="M131" s="10">
        <f>ROUND(F131 * ROUND(G131 * (1 + 15 / 100), 2), 2)</f>
        <v>194.78</v>
      </c>
      <c r="N131" s="11">
        <f t="shared" si="11"/>
        <v>1.925322400069461E-4</v>
      </c>
    </row>
    <row r="132" spans="1:14" ht="51.95" customHeight="1" x14ac:dyDescent="0.2">
      <c r="A132" s="7" t="s">
        <v>236</v>
      </c>
      <c r="B132" s="9" t="s">
        <v>96</v>
      </c>
      <c r="C132" s="7" t="s">
        <v>32</v>
      </c>
      <c r="D132" s="7" t="s">
        <v>97</v>
      </c>
      <c r="E132" s="8" t="s">
        <v>91</v>
      </c>
      <c r="F132" s="9">
        <v>1421.94</v>
      </c>
      <c r="G132" s="10">
        <v>0.54</v>
      </c>
      <c r="H132" s="10">
        <v>0.03</v>
      </c>
      <c r="I132" s="10">
        <v>0.59</v>
      </c>
      <c r="J132" s="10" t="str">
        <f>ROUND(G132 * (1 + 15 / 100), 2) &amp;CHAR(10)&amp; "(15.0%)"</f>
        <v>0,62
(15.0%)</v>
      </c>
      <c r="K132" s="10">
        <f t="shared" si="22"/>
        <v>42.66</v>
      </c>
      <c r="L132" s="10">
        <f t="shared" si="23"/>
        <v>838.94</v>
      </c>
      <c r="M132" s="10">
        <f>ROUND(F132 * ROUND(G132 * (1 + 15 / 100), 2), 2)</f>
        <v>881.6</v>
      </c>
      <c r="N132" s="11">
        <f t="shared" si="11"/>
        <v>8.7142634146279751E-4</v>
      </c>
    </row>
    <row r="133" spans="1:14" ht="51.95" customHeight="1" x14ac:dyDescent="0.2">
      <c r="A133" s="7" t="s">
        <v>237</v>
      </c>
      <c r="B133" s="9" t="s">
        <v>119</v>
      </c>
      <c r="C133" s="7" t="s">
        <v>32</v>
      </c>
      <c r="D133" s="7" t="s">
        <v>120</v>
      </c>
      <c r="E133" s="8" t="s">
        <v>45</v>
      </c>
      <c r="F133" s="9">
        <v>64</v>
      </c>
      <c r="G133" s="10">
        <v>5.51</v>
      </c>
      <c r="H133" s="10">
        <v>2.2799999999999998</v>
      </c>
      <c r="I133" s="10">
        <v>4.34</v>
      </c>
      <c r="J133" s="10">
        <f>ROUND(G133 * (1 + 20.2 / 100), 2)</f>
        <v>6.62</v>
      </c>
      <c r="K133" s="10">
        <f t="shared" si="22"/>
        <v>145.91999999999999</v>
      </c>
      <c r="L133" s="10">
        <f t="shared" si="23"/>
        <v>277.76</v>
      </c>
      <c r="M133" s="10">
        <f>ROUND(F133 * J133, 2)</f>
        <v>423.68</v>
      </c>
      <c r="N133" s="11">
        <f t="shared" si="11"/>
        <v>4.1879073542531537E-4</v>
      </c>
    </row>
    <row r="134" spans="1:14" ht="51.95" customHeight="1" x14ac:dyDescent="0.2">
      <c r="A134" s="7" t="s">
        <v>238</v>
      </c>
      <c r="B134" s="9" t="s">
        <v>122</v>
      </c>
      <c r="C134" s="7" t="s">
        <v>32</v>
      </c>
      <c r="D134" s="7" t="s">
        <v>123</v>
      </c>
      <c r="E134" s="8" t="s">
        <v>34</v>
      </c>
      <c r="F134" s="9">
        <v>41</v>
      </c>
      <c r="G134" s="10">
        <v>23.17</v>
      </c>
      <c r="H134" s="10">
        <v>12.21</v>
      </c>
      <c r="I134" s="10">
        <v>15.64</v>
      </c>
      <c r="J134" s="10">
        <f>ROUND(G134 * (1 + 20.2 / 100), 2)</f>
        <v>27.85</v>
      </c>
      <c r="K134" s="10">
        <f t="shared" si="22"/>
        <v>500.61</v>
      </c>
      <c r="L134" s="10">
        <f t="shared" si="23"/>
        <v>641.2399999999999</v>
      </c>
      <c r="M134" s="10">
        <f>ROUND(F134 * J134, 2)</f>
        <v>1141.8499999999999</v>
      </c>
      <c r="N134" s="11">
        <f t="shared" ref="N134:N197" si="24">M134 / 1011674.72</f>
        <v>1.1286730580754255E-3</v>
      </c>
    </row>
    <row r="135" spans="1:14" ht="26.1" customHeight="1" x14ac:dyDescent="0.2">
      <c r="A135" s="7" t="s">
        <v>239</v>
      </c>
      <c r="B135" s="9" t="s">
        <v>125</v>
      </c>
      <c r="C135" s="7" t="s">
        <v>25</v>
      </c>
      <c r="D135" s="7" t="s">
        <v>126</v>
      </c>
      <c r="E135" s="8" t="s">
        <v>45</v>
      </c>
      <c r="F135" s="9">
        <v>128</v>
      </c>
      <c r="G135" s="10">
        <v>2.67</v>
      </c>
      <c r="H135" s="10">
        <v>1.24</v>
      </c>
      <c r="I135" s="10">
        <v>1.97</v>
      </c>
      <c r="J135" s="10">
        <f>ROUND(G135 * (1 + 20.2 / 100), 2)</f>
        <v>3.21</v>
      </c>
      <c r="K135" s="10">
        <f t="shared" si="22"/>
        <v>158.72</v>
      </c>
      <c r="L135" s="10">
        <f t="shared" si="23"/>
        <v>252.16</v>
      </c>
      <c r="M135" s="10">
        <f>ROUND(F135 * J135, 2)</f>
        <v>410.88</v>
      </c>
      <c r="N135" s="11">
        <f t="shared" si="24"/>
        <v>4.0613844734600069E-4</v>
      </c>
    </row>
    <row r="136" spans="1:14" ht="24" customHeight="1" x14ac:dyDescent="0.2">
      <c r="A136" s="3" t="s">
        <v>240</v>
      </c>
      <c r="B136" s="3"/>
      <c r="C136" s="3"/>
      <c r="D136" s="3" t="s">
        <v>241</v>
      </c>
      <c r="E136" s="3"/>
      <c r="F136" s="4"/>
      <c r="G136" s="3"/>
      <c r="H136" s="3"/>
      <c r="I136" s="3"/>
      <c r="J136" s="3"/>
      <c r="K136" s="3"/>
      <c r="L136" s="3"/>
      <c r="M136" s="5">
        <v>35522.61</v>
      </c>
      <c r="N136" s="6">
        <f t="shared" si="24"/>
        <v>3.5112679300714364E-2</v>
      </c>
    </row>
    <row r="137" spans="1:14" ht="24" customHeight="1" x14ac:dyDescent="0.2">
      <c r="A137" s="7" t="s">
        <v>242</v>
      </c>
      <c r="B137" s="9" t="s">
        <v>107</v>
      </c>
      <c r="C137" s="7" t="s">
        <v>32</v>
      </c>
      <c r="D137" s="7" t="s">
        <v>108</v>
      </c>
      <c r="E137" s="8" t="s">
        <v>45</v>
      </c>
      <c r="F137" s="9">
        <v>61</v>
      </c>
      <c r="G137" s="10">
        <v>0.64</v>
      </c>
      <c r="H137" s="10">
        <v>0.66</v>
      </c>
      <c r="I137" s="10">
        <v>0.11</v>
      </c>
      <c r="J137" s="10">
        <f>ROUND(G137 * (1 + 20.2 / 100), 2)</f>
        <v>0.77</v>
      </c>
      <c r="K137" s="10">
        <f t="shared" ref="K137:K147" si="25">ROUND(F137 * H137, 2)</f>
        <v>40.26</v>
      </c>
      <c r="L137" s="10">
        <f t="shared" ref="L137:L147" si="26">M137 - K137</f>
        <v>6.7100000000000009</v>
      </c>
      <c r="M137" s="10">
        <f>ROUND(F137 * J137, 2)</f>
        <v>46.97</v>
      </c>
      <c r="N137" s="11">
        <f t="shared" si="24"/>
        <v>4.6427966491047636E-5</v>
      </c>
    </row>
    <row r="138" spans="1:14" ht="39" customHeight="1" x14ac:dyDescent="0.2">
      <c r="A138" s="7" t="s">
        <v>243</v>
      </c>
      <c r="B138" s="9" t="s">
        <v>79</v>
      </c>
      <c r="C138" s="7" t="s">
        <v>25</v>
      </c>
      <c r="D138" s="7" t="s">
        <v>80</v>
      </c>
      <c r="E138" s="8" t="s">
        <v>34</v>
      </c>
      <c r="F138" s="9">
        <v>841.8</v>
      </c>
      <c r="G138" s="10">
        <v>1.04</v>
      </c>
      <c r="H138" s="10">
        <v>0.44</v>
      </c>
      <c r="I138" s="10">
        <v>0.81</v>
      </c>
      <c r="J138" s="10">
        <f>ROUND(G138 * (1 + 20.2 / 100), 2)</f>
        <v>1.25</v>
      </c>
      <c r="K138" s="10">
        <f t="shared" si="25"/>
        <v>370.39</v>
      </c>
      <c r="L138" s="10">
        <f t="shared" si="26"/>
        <v>681.86</v>
      </c>
      <c r="M138" s="10">
        <f>ROUND(F138 * J138, 2)</f>
        <v>1052.25</v>
      </c>
      <c r="N138" s="11">
        <f t="shared" si="24"/>
        <v>1.040107041520223E-3</v>
      </c>
    </row>
    <row r="139" spans="1:14" ht="24" customHeight="1" x14ac:dyDescent="0.2">
      <c r="A139" s="12" t="s">
        <v>244</v>
      </c>
      <c r="B139" s="14" t="s">
        <v>82</v>
      </c>
      <c r="C139" s="12" t="s">
        <v>25</v>
      </c>
      <c r="D139" s="12" t="s">
        <v>83</v>
      </c>
      <c r="E139" s="13" t="s">
        <v>77</v>
      </c>
      <c r="F139" s="14">
        <v>378.81</v>
      </c>
      <c r="G139" s="15">
        <v>3.22</v>
      </c>
      <c r="H139" s="15">
        <v>0</v>
      </c>
      <c r="I139" s="15">
        <v>3.7</v>
      </c>
      <c r="J139" s="15" t="str">
        <f>ROUND(G139 * (1 + 15 / 100), 2) &amp;CHAR(10)&amp; "(15.0%)"</f>
        <v>3,7
(15.0%)</v>
      </c>
      <c r="K139" s="15">
        <f t="shared" si="25"/>
        <v>0</v>
      </c>
      <c r="L139" s="15">
        <f t="shared" si="26"/>
        <v>1401.6</v>
      </c>
      <c r="M139" s="15">
        <f>ROUND(F139 * ROUND(G139 * (1 + 15 / 100), 2), 2)</f>
        <v>1401.6</v>
      </c>
      <c r="N139" s="16">
        <f t="shared" si="24"/>
        <v>1.3854255446849556E-3</v>
      </c>
    </row>
    <row r="140" spans="1:14" ht="26.1" customHeight="1" x14ac:dyDescent="0.2">
      <c r="A140" s="7" t="s">
        <v>245</v>
      </c>
      <c r="B140" s="9" t="s">
        <v>85</v>
      </c>
      <c r="C140" s="7" t="s">
        <v>25</v>
      </c>
      <c r="D140" s="7" t="s">
        <v>86</v>
      </c>
      <c r="E140" s="8" t="s">
        <v>87</v>
      </c>
      <c r="F140" s="9">
        <v>60.61</v>
      </c>
      <c r="G140" s="10">
        <v>186.33</v>
      </c>
      <c r="H140" s="10">
        <v>3.01</v>
      </c>
      <c r="I140" s="10">
        <v>220.96</v>
      </c>
      <c r="J140" s="10">
        <f>ROUND(G140 * (1 + 20.2 / 100), 2)</f>
        <v>223.97</v>
      </c>
      <c r="K140" s="10">
        <f t="shared" si="25"/>
        <v>182.44</v>
      </c>
      <c r="L140" s="10">
        <f t="shared" si="26"/>
        <v>13392.38</v>
      </c>
      <c r="M140" s="10">
        <f>ROUND(F140 * J140, 2)</f>
        <v>13574.82</v>
      </c>
      <c r="N140" s="11">
        <f t="shared" si="24"/>
        <v>1.3418166661315803E-2</v>
      </c>
    </row>
    <row r="141" spans="1:14" ht="26.1" customHeight="1" x14ac:dyDescent="0.2">
      <c r="A141" s="12" t="s">
        <v>246</v>
      </c>
      <c r="B141" s="14" t="s">
        <v>93</v>
      </c>
      <c r="C141" s="12" t="s">
        <v>25</v>
      </c>
      <c r="D141" s="12" t="s">
        <v>94</v>
      </c>
      <c r="E141" s="13" t="s">
        <v>87</v>
      </c>
      <c r="F141" s="14">
        <v>3.49</v>
      </c>
      <c r="G141" s="15">
        <v>3771.09</v>
      </c>
      <c r="H141" s="15">
        <v>0</v>
      </c>
      <c r="I141" s="15">
        <v>4336.75</v>
      </c>
      <c r="J141" s="15" t="str">
        <f>ROUND(G141 * (1 + 15 / 100), 2) &amp;CHAR(10)&amp; "(15.0%)"</f>
        <v>4336,75
(15.0%)</v>
      </c>
      <c r="K141" s="15">
        <f t="shared" si="25"/>
        <v>0</v>
      </c>
      <c r="L141" s="15">
        <f t="shared" si="26"/>
        <v>15135.26</v>
      </c>
      <c r="M141" s="15">
        <f>ROUND(F141 * ROUND(G141 * (1 + 15 / 100), 2), 2)</f>
        <v>15135.26</v>
      </c>
      <c r="N141" s="16">
        <f t="shared" si="24"/>
        <v>1.4960599193385006E-2</v>
      </c>
    </row>
    <row r="142" spans="1:14" ht="39" customHeight="1" x14ac:dyDescent="0.2">
      <c r="A142" s="7" t="s">
        <v>247</v>
      </c>
      <c r="B142" s="9" t="s">
        <v>89</v>
      </c>
      <c r="C142" s="7" t="s">
        <v>32</v>
      </c>
      <c r="D142" s="7" t="s">
        <v>90</v>
      </c>
      <c r="E142" s="8" t="s">
        <v>91</v>
      </c>
      <c r="F142" s="9">
        <v>1115.22</v>
      </c>
      <c r="G142" s="10">
        <v>1.61</v>
      </c>
      <c r="H142" s="10">
        <v>0.19</v>
      </c>
      <c r="I142" s="10">
        <v>1.75</v>
      </c>
      <c r="J142" s="10">
        <f>ROUND(G142 * (1 + 20.2 / 100), 2)</f>
        <v>1.94</v>
      </c>
      <c r="K142" s="10">
        <f t="shared" si="25"/>
        <v>211.89</v>
      </c>
      <c r="L142" s="10">
        <f t="shared" si="26"/>
        <v>1951.6400000000003</v>
      </c>
      <c r="M142" s="10">
        <f>ROUND(F142 * J142, 2)</f>
        <v>2163.5300000000002</v>
      </c>
      <c r="N142" s="11">
        <f t="shared" si="24"/>
        <v>2.1385628772062231E-3</v>
      </c>
    </row>
    <row r="143" spans="1:14" ht="39" customHeight="1" x14ac:dyDescent="0.2">
      <c r="A143" s="7" t="s">
        <v>248</v>
      </c>
      <c r="B143" s="9" t="s">
        <v>115</v>
      </c>
      <c r="C143" s="7" t="s">
        <v>32</v>
      </c>
      <c r="D143" s="7" t="s">
        <v>116</v>
      </c>
      <c r="E143" s="8" t="s">
        <v>91</v>
      </c>
      <c r="F143" s="9">
        <v>115.92</v>
      </c>
      <c r="G143" s="10">
        <v>1.38</v>
      </c>
      <c r="H143" s="10">
        <v>0.12</v>
      </c>
      <c r="I143" s="10">
        <v>1.47</v>
      </c>
      <c r="J143" s="10" t="str">
        <f>ROUND(G143 * (1 + 15 / 100), 2) &amp;CHAR(10)&amp; "(15.0%)"</f>
        <v>1,59
(15.0%)</v>
      </c>
      <c r="K143" s="10">
        <f t="shared" si="25"/>
        <v>13.91</v>
      </c>
      <c r="L143" s="10">
        <f t="shared" si="26"/>
        <v>170.4</v>
      </c>
      <c r="M143" s="10">
        <f>ROUND(F143 * ROUND(G143 * (1 + 15 / 100), 2), 2)</f>
        <v>184.31</v>
      </c>
      <c r="N143" s="11">
        <f t="shared" si="24"/>
        <v>1.821830637420692E-4</v>
      </c>
    </row>
    <row r="144" spans="1:14" ht="51.95" customHeight="1" x14ac:dyDescent="0.2">
      <c r="A144" s="7" t="s">
        <v>249</v>
      </c>
      <c r="B144" s="9" t="s">
        <v>96</v>
      </c>
      <c r="C144" s="7" t="s">
        <v>32</v>
      </c>
      <c r="D144" s="7" t="s">
        <v>97</v>
      </c>
      <c r="E144" s="8" t="s">
        <v>91</v>
      </c>
      <c r="F144" s="9">
        <v>1345.53</v>
      </c>
      <c r="G144" s="10">
        <v>0.54</v>
      </c>
      <c r="H144" s="10">
        <v>0.03</v>
      </c>
      <c r="I144" s="10">
        <v>0.59</v>
      </c>
      <c r="J144" s="10" t="str">
        <f>ROUND(G144 * (1 + 15 / 100), 2) &amp;CHAR(10)&amp; "(15.0%)"</f>
        <v>0,62
(15.0%)</v>
      </c>
      <c r="K144" s="10">
        <f t="shared" si="25"/>
        <v>40.369999999999997</v>
      </c>
      <c r="L144" s="10">
        <f t="shared" si="26"/>
        <v>793.86</v>
      </c>
      <c r="M144" s="10">
        <f>ROUND(F144 * ROUND(G144 * (1 + 15 / 100), 2), 2)</f>
        <v>834.23</v>
      </c>
      <c r="N144" s="11">
        <f t="shared" si="24"/>
        <v>8.2460299096927129E-4</v>
      </c>
    </row>
    <row r="145" spans="1:14" ht="51.95" customHeight="1" x14ac:dyDescent="0.2">
      <c r="A145" s="7" t="s">
        <v>250</v>
      </c>
      <c r="B145" s="9" t="s">
        <v>119</v>
      </c>
      <c r="C145" s="7" t="s">
        <v>32</v>
      </c>
      <c r="D145" s="7" t="s">
        <v>120</v>
      </c>
      <c r="E145" s="8" t="s">
        <v>45</v>
      </c>
      <c r="F145" s="9">
        <v>61</v>
      </c>
      <c r="G145" s="10">
        <v>5.51</v>
      </c>
      <c r="H145" s="10">
        <v>2.2799999999999998</v>
      </c>
      <c r="I145" s="10">
        <v>4.34</v>
      </c>
      <c r="J145" s="10">
        <f>ROUND(G145 * (1 + 20.2 / 100), 2)</f>
        <v>6.62</v>
      </c>
      <c r="K145" s="10">
        <f t="shared" si="25"/>
        <v>139.08000000000001</v>
      </c>
      <c r="L145" s="10">
        <f t="shared" si="26"/>
        <v>264.74</v>
      </c>
      <c r="M145" s="10">
        <f>ROUND(F145 * J145, 2)</f>
        <v>403.82</v>
      </c>
      <c r="N145" s="11">
        <f t="shared" si="24"/>
        <v>3.991599197022537E-4</v>
      </c>
    </row>
    <row r="146" spans="1:14" ht="51.95" customHeight="1" x14ac:dyDescent="0.2">
      <c r="A146" s="7" t="s">
        <v>251</v>
      </c>
      <c r="B146" s="9" t="s">
        <v>122</v>
      </c>
      <c r="C146" s="7" t="s">
        <v>32</v>
      </c>
      <c r="D146" s="7" t="s">
        <v>123</v>
      </c>
      <c r="E146" s="8" t="s">
        <v>34</v>
      </c>
      <c r="F146" s="9">
        <v>12</v>
      </c>
      <c r="G146" s="10">
        <v>23.17</v>
      </c>
      <c r="H146" s="10">
        <v>12.21</v>
      </c>
      <c r="I146" s="10">
        <v>15.64</v>
      </c>
      <c r="J146" s="10">
        <f>ROUND(G146 * (1 + 20.2 / 100), 2)</f>
        <v>27.85</v>
      </c>
      <c r="K146" s="10">
        <f t="shared" si="25"/>
        <v>146.52000000000001</v>
      </c>
      <c r="L146" s="10">
        <f t="shared" si="26"/>
        <v>187.67999999999998</v>
      </c>
      <c r="M146" s="10">
        <f>ROUND(F146 * J146, 2)</f>
        <v>334.2</v>
      </c>
      <c r="N146" s="11">
        <f t="shared" si="24"/>
        <v>3.303433340708563E-4</v>
      </c>
    </row>
    <row r="147" spans="1:14" ht="26.1" customHeight="1" x14ac:dyDescent="0.2">
      <c r="A147" s="7" t="s">
        <v>252</v>
      </c>
      <c r="B147" s="9" t="s">
        <v>125</v>
      </c>
      <c r="C147" s="7" t="s">
        <v>25</v>
      </c>
      <c r="D147" s="7" t="s">
        <v>126</v>
      </c>
      <c r="E147" s="8" t="s">
        <v>45</v>
      </c>
      <c r="F147" s="9">
        <v>122</v>
      </c>
      <c r="G147" s="10">
        <v>2.67</v>
      </c>
      <c r="H147" s="10">
        <v>1.24</v>
      </c>
      <c r="I147" s="10">
        <v>1.97</v>
      </c>
      <c r="J147" s="10">
        <f>ROUND(G147 * (1 + 20.2 / 100), 2)</f>
        <v>3.21</v>
      </c>
      <c r="K147" s="10">
        <f t="shared" si="25"/>
        <v>151.28</v>
      </c>
      <c r="L147" s="10">
        <f t="shared" si="26"/>
        <v>240.34</v>
      </c>
      <c r="M147" s="10">
        <f>ROUND(F147 * J147, 2)</f>
        <v>391.62</v>
      </c>
      <c r="N147" s="11">
        <f t="shared" si="24"/>
        <v>3.8710070762665695E-4</v>
      </c>
    </row>
    <row r="148" spans="1:14" ht="24" customHeight="1" x14ac:dyDescent="0.2">
      <c r="A148" s="3" t="s">
        <v>253</v>
      </c>
      <c r="B148" s="3"/>
      <c r="C148" s="3"/>
      <c r="D148" s="3" t="s">
        <v>254</v>
      </c>
      <c r="E148" s="3"/>
      <c r="F148" s="4"/>
      <c r="G148" s="3"/>
      <c r="H148" s="3"/>
      <c r="I148" s="3"/>
      <c r="J148" s="3"/>
      <c r="K148" s="3"/>
      <c r="L148" s="3"/>
      <c r="M148" s="5">
        <v>35879.99</v>
      </c>
      <c r="N148" s="6">
        <f t="shared" si="24"/>
        <v>3.5465935137728853E-2</v>
      </c>
    </row>
    <row r="149" spans="1:14" ht="24" customHeight="1" x14ac:dyDescent="0.2">
      <c r="A149" s="7" t="s">
        <v>255</v>
      </c>
      <c r="B149" s="9" t="s">
        <v>107</v>
      </c>
      <c r="C149" s="7" t="s">
        <v>32</v>
      </c>
      <c r="D149" s="7" t="s">
        <v>108</v>
      </c>
      <c r="E149" s="8" t="s">
        <v>45</v>
      </c>
      <c r="F149" s="9">
        <v>63</v>
      </c>
      <c r="G149" s="10">
        <v>0.64</v>
      </c>
      <c r="H149" s="10">
        <v>0.66</v>
      </c>
      <c r="I149" s="10">
        <v>0.11</v>
      </c>
      <c r="J149" s="10">
        <f>ROUND(G149 * (1 + 20.2 / 100), 2)</f>
        <v>0.77</v>
      </c>
      <c r="K149" s="10">
        <f t="shared" ref="K149:K159" si="27">ROUND(F149 * H149, 2)</f>
        <v>41.58</v>
      </c>
      <c r="L149" s="10">
        <f t="shared" ref="L149:L159" si="28">M149 - K149</f>
        <v>6.93</v>
      </c>
      <c r="M149" s="10">
        <f>ROUND(F149 * J149, 2)</f>
        <v>48.51</v>
      </c>
      <c r="N149" s="11">
        <f t="shared" si="24"/>
        <v>4.7950194900590181E-5</v>
      </c>
    </row>
    <row r="150" spans="1:14" ht="39" customHeight="1" x14ac:dyDescent="0.2">
      <c r="A150" s="7" t="s">
        <v>256</v>
      </c>
      <c r="B150" s="9" t="s">
        <v>79</v>
      </c>
      <c r="C150" s="7" t="s">
        <v>25</v>
      </c>
      <c r="D150" s="7" t="s">
        <v>80</v>
      </c>
      <c r="E150" s="8" t="s">
        <v>34</v>
      </c>
      <c r="F150" s="9">
        <v>850.5</v>
      </c>
      <c r="G150" s="10">
        <v>1.04</v>
      </c>
      <c r="H150" s="10">
        <v>0.44</v>
      </c>
      <c r="I150" s="10">
        <v>0.81</v>
      </c>
      <c r="J150" s="10">
        <f>ROUND(G150 * (1 + 20.2 / 100), 2)</f>
        <v>1.25</v>
      </c>
      <c r="K150" s="10">
        <f t="shared" si="27"/>
        <v>374.22</v>
      </c>
      <c r="L150" s="10">
        <f t="shared" si="28"/>
        <v>688.91000000000008</v>
      </c>
      <c r="M150" s="10">
        <f>ROUND(F150 * J150, 2)</f>
        <v>1063.1300000000001</v>
      </c>
      <c r="N150" s="11">
        <f t="shared" si="24"/>
        <v>1.0508614863876406E-3</v>
      </c>
    </row>
    <row r="151" spans="1:14" ht="24" customHeight="1" x14ac:dyDescent="0.2">
      <c r="A151" s="12" t="s">
        <v>257</v>
      </c>
      <c r="B151" s="14" t="s">
        <v>82</v>
      </c>
      <c r="C151" s="12" t="s">
        <v>25</v>
      </c>
      <c r="D151" s="12" t="s">
        <v>83</v>
      </c>
      <c r="E151" s="13" t="s">
        <v>77</v>
      </c>
      <c r="F151" s="14">
        <v>382.73</v>
      </c>
      <c r="G151" s="15">
        <v>3.22</v>
      </c>
      <c r="H151" s="15">
        <v>0</v>
      </c>
      <c r="I151" s="15">
        <v>3.7</v>
      </c>
      <c r="J151" s="15" t="str">
        <f>ROUND(G151 * (1 + 15 / 100), 2) &amp;CHAR(10)&amp; "(15.0%)"</f>
        <v>3,7
(15.0%)</v>
      </c>
      <c r="K151" s="15">
        <f t="shared" si="27"/>
        <v>0</v>
      </c>
      <c r="L151" s="15">
        <f t="shared" si="28"/>
        <v>1416.1</v>
      </c>
      <c r="M151" s="15">
        <f>ROUND(F151 * ROUND(G151 * (1 + 15 / 100), 2), 2)</f>
        <v>1416.1</v>
      </c>
      <c r="N151" s="16">
        <f t="shared" si="24"/>
        <v>1.3997582147748041E-3</v>
      </c>
    </row>
    <row r="152" spans="1:14" ht="26.1" customHeight="1" x14ac:dyDescent="0.2">
      <c r="A152" s="7" t="s">
        <v>258</v>
      </c>
      <c r="B152" s="9" t="s">
        <v>85</v>
      </c>
      <c r="C152" s="7" t="s">
        <v>25</v>
      </c>
      <c r="D152" s="7" t="s">
        <v>86</v>
      </c>
      <c r="E152" s="8" t="s">
        <v>87</v>
      </c>
      <c r="F152" s="9">
        <v>61.24</v>
      </c>
      <c r="G152" s="10">
        <v>186.33</v>
      </c>
      <c r="H152" s="10">
        <v>3.01</v>
      </c>
      <c r="I152" s="10">
        <v>220.96</v>
      </c>
      <c r="J152" s="10">
        <f>ROUND(G152 * (1 + 20.2 / 100), 2)</f>
        <v>223.97</v>
      </c>
      <c r="K152" s="10">
        <f t="shared" si="27"/>
        <v>184.33</v>
      </c>
      <c r="L152" s="10">
        <f t="shared" si="28"/>
        <v>13531.59</v>
      </c>
      <c r="M152" s="10">
        <f>ROUND(F152 * J152, 2)</f>
        <v>13715.92</v>
      </c>
      <c r="N152" s="11">
        <f t="shared" si="24"/>
        <v>1.3557638368190125E-2</v>
      </c>
    </row>
    <row r="153" spans="1:14" ht="26.1" customHeight="1" x14ac:dyDescent="0.2">
      <c r="A153" s="12" t="s">
        <v>259</v>
      </c>
      <c r="B153" s="14" t="s">
        <v>93</v>
      </c>
      <c r="C153" s="12" t="s">
        <v>25</v>
      </c>
      <c r="D153" s="12" t="s">
        <v>94</v>
      </c>
      <c r="E153" s="13" t="s">
        <v>87</v>
      </c>
      <c r="F153" s="14">
        <v>3.52</v>
      </c>
      <c r="G153" s="15">
        <v>3771.09</v>
      </c>
      <c r="H153" s="15">
        <v>0</v>
      </c>
      <c r="I153" s="15">
        <v>4336.75</v>
      </c>
      <c r="J153" s="15" t="str">
        <f>ROUND(G153 * (1 + 15 / 100), 2) &amp;CHAR(10)&amp; "(15.0%)"</f>
        <v>4336,75
(15.0%)</v>
      </c>
      <c r="K153" s="15">
        <f t="shared" si="27"/>
        <v>0</v>
      </c>
      <c r="L153" s="15">
        <f t="shared" si="28"/>
        <v>15265.36</v>
      </c>
      <c r="M153" s="15">
        <f>ROUND(F153 * ROUND(G153 * (1 + 15 / 100), 2), 2)</f>
        <v>15265.36</v>
      </c>
      <c r="N153" s="16">
        <f t="shared" si="24"/>
        <v>1.5089197840191165E-2</v>
      </c>
    </row>
    <row r="154" spans="1:14" ht="39" customHeight="1" x14ac:dyDescent="0.2">
      <c r="A154" s="7" t="s">
        <v>260</v>
      </c>
      <c r="B154" s="9" t="s">
        <v>89</v>
      </c>
      <c r="C154" s="7" t="s">
        <v>32</v>
      </c>
      <c r="D154" s="7" t="s">
        <v>90</v>
      </c>
      <c r="E154" s="8" t="s">
        <v>91</v>
      </c>
      <c r="F154" s="9">
        <v>1126.74</v>
      </c>
      <c r="G154" s="10">
        <v>1.61</v>
      </c>
      <c r="H154" s="10">
        <v>0.19</v>
      </c>
      <c r="I154" s="10">
        <v>1.75</v>
      </c>
      <c r="J154" s="10">
        <f>ROUND(G154 * (1 + 20.2 / 100), 2)</f>
        <v>1.94</v>
      </c>
      <c r="K154" s="10">
        <f t="shared" si="27"/>
        <v>214.08</v>
      </c>
      <c r="L154" s="10">
        <f t="shared" si="28"/>
        <v>1971.8000000000002</v>
      </c>
      <c r="M154" s="10">
        <f>ROUND(F154 * J154, 2)</f>
        <v>2185.88</v>
      </c>
      <c r="N154" s="11">
        <f t="shared" si="24"/>
        <v>2.160654958344714E-3</v>
      </c>
    </row>
    <row r="155" spans="1:14" ht="39" customHeight="1" x14ac:dyDescent="0.2">
      <c r="A155" s="7" t="s">
        <v>261</v>
      </c>
      <c r="B155" s="9" t="s">
        <v>115</v>
      </c>
      <c r="C155" s="7" t="s">
        <v>32</v>
      </c>
      <c r="D155" s="7" t="s">
        <v>116</v>
      </c>
      <c r="E155" s="8" t="s">
        <v>91</v>
      </c>
      <c r="F155" s="9">
        <v>117.31</v>
      </c>
      <c r="G155" s="10">
        <v>1.38</v>
      </c>
      <c r="H155" s="10">
        <v>0.12</v>
      </c>
      <c r="I155" s="10">
        <v>1.47</v>
      </c>
      <c r="J155" s="10" t="str">
        <f>ROUND(G155 * (1 + 15 / 100), 2) &amp;CHAR(10)&amp; "(15.0%)"</f>
        <v>1,59
(15.0%)</v>
      </c>
      <c r="K155" s="10">
        <f t="shared" si="27"/>
        <v>14.08</v>
      </c>
      <c r="L155" s="10">
        <f t="shared" si="28"/>
        <v>172.44</v>
      </c>
      <c r="M155" s="10">
        <f>ROUND(F155 * ROUND(G155 * (1 + 15 / 100), 2), 2)</f>
        <v>186.52</v>
      </c>
      <c r="N155" s="11">
        <f t="shared" si="24"/>
        <v>1.8436756035576337E-4</v>
      </c>
    </row>
    <row r="156" spans="1:14" ht="51.95" customHeight="1" x14ac:dyDescent="0.2">
      <c r="A156" s="7" t="s">
        <v>262</v>
      </c>
      <c r="B156" s="9" t="s">
        <v>96</v>
      </c>
      <c r="C156" s="7" t="s">
        <v>32</v>
      </c>
      <c r="D156" s="7" t="s">
        <v>97</v>
      </c>
      <c r="E156" s="8" t="s">
        <v>91</v>
      </c>
      <c r="F156" s="9">
        <v>1359.44</v>
      </c>
      <c r="G156" s="10">
        <v>0.54</v>
      </c>
      <c r="H156" s="10">
        <v>0.03</v>
      </c>
      <c r="I156" s="10">
        <v>0.59</v>
      </c>
      <c r="J156" s="10" t="str">
        <f>ROUND(G156 * (1 + 15 / 100), 2) &amp;CHAR(10)&amp; "(15.0%)"</f>
        <v>0,62
(15.0%)</v>
      </c>
      <c r="K156" s="10">
        <f t="shared" si="27"/>
        <v>40.78</v>
      </c>
      <c r="L156" s="10">
        <f t="shared" si="28"/>
        <v>802.07</v>
      </c>
      <c r="M156" s="10">
        <f>ROUND(F156 * ROUND(G156 * (1 + 15 / 100), 2), 2)</f>
        <v>842.85</v>
      </c>
      <c r="N156" s="11">
        <f t="shared" si="24"/>
        <v>8.3312351622268478E-4</v>
      </c>
    </row>
    <row r="157" spans="1:14" ht="51.95" customHeight="1" x14ac:dyDescent="0.2">
      <c r="A157" s="7" t="s">
        <v>263</v>
      </c>
      <c r="B157" s="9" t="s">
        <v>119</v>
      </c>
      <c r="C157" s="7" t="s">
        <v>32</v>
      </c>
      <c r="D157" s="7" t="s">
        <v>120</v>
      </c>
      <c r="E157" s="8" t="s">
        <v>45</v>
      </c>
      <c r="F157" s="9">
        <v>63</v>
      </c>
      <c r="G157" s="10">
        <v>5.51</v>
      </c>
      <c r="H157" s="10">
        <v>2.2799999999999998</v>
      </c>
      <c r="I157" s="10">
        <v>4.34</v>
      </c>
      <c r="J157" s="10">
        <f>ROUND(G157 * (1 + 20.2 / 100), 2)</f>
        <v>6.62</v>
      </c>
      <c r="K157" s="10">
        <f t="shared" si="27"/>
        <v>143.63999999999999</v>
      </c>
      <c r="L157" s="10">
        <f t="shared" si="28"/>
        <v>273.42</v>
      </c>
      <c r="M157" s="10">
        <f>ROUND(F157 * J157, 2)</f>
        <v>417.06</v>
      </c>
      <c r="N157" s="11">
        <f t="shared" si="24"/>
        <v>4.1224713018429485E-4</v>
      </c>
    </row>
    <row r="158" spans="1:14" ht="51.95" customHeight="1" x14ac:dyDescent="0.2">
      <c r="A158" s="7" t="s">
        <v>264</v>
      </c>
      <c r="B158" s="9" t="s">
        <v>122</v>
      </c>
      <c r="C158" s="7" t="s">
        <v>32</v>
      </c>
      <c r="D158" s="7" t="s">
        <v>123</v>
      </c>
      <c r="E158" s="8" t="s">
        <v>34</v>
      </c>
      <c r="F158" s="9">
        <v>12</v>
      </c>
      <c r="G158" s="10">
        <v>23.17</v>
      </c>
      <c r="H158" s="10">
        <v>12.21</v>
      </c>
      <c r="I158" s="10">
        <v>15.64</v>
      </c>
      <c r="J158" s="10">
        <f>ROUND(G158 * (1 + 20.2 / 100), 2)</f>
        <v>27.85</v>
      </c>
      <c r="K158" s="10">
        <f t="shared" si="27"/>
        <v>146.52000000000001</v>
      </c>
      <c r="L158" s="10">
        <f t="shared" si="28"/>
        <v>187.67999999999998</v>
      </c>
      <c r="M158" s="10">
        <f>ROUND(F158 * J158, 2)</f>
        <v>334.2</v>
      </c>
      <c r="N158" s="11">
        <f t="shared" si="24"/>
        <v>3.303433340708563E-4</v>
      </c>
    </row>
    <row r="159" spans="1:14" ht="26.1" customHeight="1" x14ac:dyDescent="0.2">
      <c r="A159" s="7" t="s">
        <v>265</v>
      </c>
      <c r="B159" s="9" t="s">
        <v>125</v>
      </c>
      <c r="C159" s="7" t="s">
        <v>25</v>
      </c>
      <c r="D159" s="7" t="s">
        <v>126</v>
      </c>
      <c r="E159" s="8" t="s">
        <v>45</v>
      </c>
      <c r="F159" s="9">
        <v>126</v>
      </c>
      <c r="G159" s="10">
        <v>2.67</v>
      </c>
      <c r="H159" s="10">
        <v>1.24</v>
      </c>
      <c r="I159" s="10">
        <v>1.97</v>
      </c>
      <c r="J159" s="10">
        <f>ROUND(G159 * (1 + 20.2 / 100), 2)</f>
        <v>3.21</v>
      </c>
      <c r="K159" s="10">
        <f t="shared" si="27"/>
        <v>156.24</v>
      </c>
      <c r="L159" s="10">
        <f t="shared" si="28"/>
        <v>248.21999999999997</v>
      </c>
      <c r="M159" s="10">
        <f>ROUND(F159 * J159, 2)</f>
        <v>404.46</v>
      </c>
      <c r="N159" s="11">
        <f t="shared" si="24"/>
        <v>3.9979253410621943E-4</v>
      </c>
    </row>
    <row r="160" spans="1:14" ht="24" customHeight="1" x14ac:dyDescent="0.2">
      <c r="A160" s="3" t="s">
        <v>266</v>
      </c>
      <c r="B160" s="3"/>
      <c r="C160" s="3"/>
      <c r="D160" s="3" t="s">
        <v>193</v>
      </c>
      <c r="E160" s="3"/>
      <c r="F160" s="4"/>
      <c r="G160" s="3"/>
      <c r="H160" s="3"/>
      <c r="I160" s="3"/>
      <c r="J160" s="3"/>
      <c r="K160" s="3"/>
      <c r="L160" s="3"/>
      <c r="M160" s="5">
        <v>4371.92</v>
      </c>
      <c r="N160" s="6">
        <f t="shared" si="24"/>
        <v>4.3214680702904195E-3</v>
      </c>
    </row>
    <row r="161" spans="1:14" ht="24" customHeight="1" x14ac:dyDescent="0.2">
      <c r="A161" s="7" t="s">
        <v>267</v>
      </c>
      <c r="B161" s="9" t="s">
        <v>195</v>
      </c>
      <c r="C161" s="7" t="s">
        <v>25</v>
      </c>
      <c r="D161" s="7" t="s">
        <v>193</v>
      </c>
      <c r="E161" s="8" t="s">
        <v>34</v>
      </c>
      <c r="F161" s="9">
        <v>4507.13</v>
      </c>
      <c r="G161" s="10">
        <v>0.81</v>
      </c>
      <c r="H161" s="10">
        <v>0.93</v>
      </c>
      <c r="I161" s="10">
        <v>0.04</v>
      </c>
      <c r="J161" s="10">
        <f>ROUND(G161 * (1 + 20.2 / 100), 2)</f>
        <v>0.97</v>
      </c>
      <c r="K161" s="10">
        <f>ROUND(F161 * H161, 2)</f>
        <v>4191.63</v>
      </c>
      <c r="L161" s="10">
        <f>M161 - K161</f>
        <v>180.28999999999996</v>
      </c>
      <c r="M161" s="10">
        <f>ROUND(F161 * J161, 2)</f>
        <v>4371.92</v>
      </c>
      <c r="N161" s="11">
        <f t="shared" si="24"/>
        <v>4.3214680702904195E-3</v>
      </c>
    </row>
    <row r="162" spans="1:14" ht="26.1" customHeight="1" x14ac:dyDescent="0.2">
      <c r="A162" s="3" t="s">
        <v>268</v>
      </c>
      <c r="B162" s="3"/>
      <c r="C162" s="3"/>
      <c r="D162" s="3" t="s">
        <v>269</v>
      </c>
      <c r="E162" s="3"/>
      <c r="F162" s="4"/>
      <c r="G162" s="3"/>
      <c r="H162" s="3"/>
      <c r="I162" s="3"/>
      <c r="J162" s="3"/>
      <c r="K162" s="3"/>
      <c r="L162" s="3"/>
      <c r="M162" s="5">
        <v>67177.02</v>
      </c>
      <c r="N162" s="6">
        <f t="shared" si="24"/>
        <v>6.6401797605459598E-2</v>
      </c>
    </row>
    <row r="163" spans="1:14" ht="24" customHeight="1" x14ac:dyDescent="0.2">
      <c r="A163" s="7" t="s">
        <v>270</v>
      </c>
      <c r="B163" s="9" t="s">
        <v>107</v>
      </c>
      <c r="C163" s="7" t="s">
        <v>32</v>
      </c>
      <c r="D163" s="7" t="s">
        <v>108</v>
      </c>
      <c r="E163" s="8" t="s">
        <v>45</v>
      </c>
      <c r="F163" s="9">
        <v>124</v>
      </c>
      <c r="G163" s="10">
        <v>0.64</v>
      </c>
      <c r="H163" s="10">
        <v>0.66</v>
      </c>
      <c r="I163" s="10">
        <v>0.11</v>
      </c>
      <c r="J163" s="10">
        <f>ROUND(G163 * (1 + 20.2 / 100), 2)</f>
        <v>0.77</v>
      </c>
      <c r="K163" s="10">
        <f t="shared" ref="K163:K173" si="29">ROUND(F163 * H163, 2)</f>
        <v>81.84</v>
      </c>
      <c r="L163" s="10">
        <f t="shared" ref="L163:L173" si="30">M163 - K163</f>
        <v>13.64</v>
      </c>
      <c r="M163" s="10">
        <f>ROUND(F163 * J163, 2)</f>
        <v>95.48</v>
      </c>
      <c r="N163" s="11">
        <f t="shared" si="24"/>
        <v>9.437816139163783E-5</v>
      </c>
    </row>
    <row r="164" spans="1:14" ht="39" customHeight="1" x14ac:dyDescent="0.2">
      <c r="A164" s="7" t="s">
        <v>271</v>
      </c>
      <c r="B164" s="9" t="s">
        <v>79</v>
      </c>
      <c r="C164" s="7" t="s">
        <v>25</v>
      </c>
      <c r="D164" s="7" t="s">
        <v>80</v>
      </c>
      <c r="E164" s="8" t="s">
        <v>34</v>
      </c>
      <c r="F164" s="9">
        <v>1567</v>
      </c>
      <c r="G164" s="10">
        <v>1.04</v>
      </c>
      <c r="H164" s="10">
        <v>0.44</v>
      </c>
      <c r="I164" s="10">
        <v>0.81</v>
      </c>
      <c r="J164" s="10">
        <f>ROUND(G164 * (1 + 20.2 / 100), 2)</f>
        <v>1.25</v>
      </c>
      <c r="K164" s="10">
        <f t="shared" si="29"/>
        <v>689.48</v>
      </c>
      <c r="L164" s="10">
        <f t="shared" si="30"/>
        <v>1269.27</v>
      </c>
      <c r="M164" s="10">
        <f>ROUND(F164 * J164, 2)</f>
        <v>1958.75</v>
      </c>
      <c r="N164" s="11">
        <f t="shared" si="24"/>
        <v>1.9361460371373122E-3</v>
      </c>
    </row>
    <row r="165" spans="1:14" ht="24" customHeight="1" x14ac:dyDescent="0.2">
      <c r="A165" s="12" t="s">
        <v>272</v>
      </c>
      <c r="B165" s="14" t="s">
        <v>82</v>
      </c>
      <c r="C165" s="12" t="s">
        <v>25</v>
      </c>
      <c r="D165" s="12" t="s">
        <v>83</v>
      </c>
      <c r="E165" s="13" t="s">
        <v>77</v>
      </c>
      <c r="F165" s="14">
        <v>705.15</v>
      </c>
      <c r="G165" s="15">
        <v>3.22</v>
      </c>
      <c r="H165" s="15">
        <v>0</v>
      </c>
      <c r="I165" s="15">
        <v>3.7</v>
      </c>
      <c r="J165" s="15" t="str">
        <f>ROUND(G165 * (1 + 15 / 100), 2) &amp;CHAR(10)&amp; "(15.0%)"</f>
        <v>3,7
(15.0%)</v>
      </c>
      <c r="K165" s="15">
        <f t="shared" si="29"/>
        <v>0</v>
      </c>
      <c r="L165" s="15">
        <f t="shared" si="30"/>
        <v>2609.06</v>
      </c>
      <c r="M165" s="15">
        <f>ROUND(F165 * ROUND(G165 * (1 + 15 / 100), 2), 2)</f>
        <v>2609.06</v>
      </c>
      <c r="N165" s="16">
        <f t="shared" si="24"/>
        <v>2.578951463766931E-3</v>
      </c>
    </row>
    <row r="166" spans="1:14" ht="26.1" customHeight="1" x14ac:dyDescent="0.2">
      <c r="A166" s="7" t="s">
        <v>273</v>
      </c>
      <c r="B166" s="9" t="s">
        <v>85</v>
      </c>
      <c r="C166" s="7" t="s">
        <v>25</v>
      </c>
      <c r="D166" s="7" t="s">
        <v>86</v>
      </c>
      <c r="E166" s="8" t="s">
        <v>87</v>
      </c>
      <c r="F166" s="9">
        <v>112.82</v>
      </c>
      <c r="G166" s="10">
        <v>186.33</v>
      </c>
      <c r="H166" s="10">
        <v>3.01</v>
      </c>
      <c r="I166" s="10">
        <v>220.96</v>
      </c>
      <c r="J166" s="10">
        <f>ROUND(G166 * (1 + 20.2 / 100), 2)</f>
        <v>223.97</v>
      </c>
      <c r="K166" s="10">
        <f t="shared" si="29"/>
        <v>339.59</v>
      </c>
      <c r="L166" s="10">
        <f t="shared" si="30"/>
        <v>24928.71</v>
      </c>
      <c r="M166" s="10">
        <f>ROUND(F166 * J166, 2)</f>
        <v>25268.3</v>
      </c>
      <c r="N166" s="11">
        <f t="shared" si="24"/>
        <v>2.4976703974573963E-2</v>
      </c>
    </row>
    <row r="167" spans="1:14" ht="26.1" customHeight="1" x14ac:dyDescent="0.2">
      <c r="A167" s="12" t="s">
        <v>274</v>
      </c>
      <c r="B167" s="14" t="s">
        <v>93</v>
      </c>
      <c r="C167" s="12" t="s">
        <v>25</v>
      </c>
      <c r="D167" s="12" t="s">
        <v>94</v>
      </c>
      <c r="E167" s="13" t="s">
        <v>87</v>
      </c>
      <c r="F167" s="14">
        <v>6.49</v>
      </c>
      <c r="G167" s="15">
        <v>3771.09</v>
      </c>
      <c r="H167" s="15">
        <v>0</v>
      </c>
      <c r="I167" s="15">
        <v>4336.75</v>
      </c>
      <c r="J167" s="15" t="str">
        <f>ROUND(G167 * (1 + 15 / 100), 2) &amp;CHAR(10)&amp; "(15.0%)"</f>
        <v>4336,75
(15.0%)</v>
      </c>
      <c r="K167" s="15">
        <f t="shared" si="29"/>
        <v>0</v>
      </c>
      <c r="L167" s="15">
        <f t="shared" si="30"/>
        <v>28145.51</v>
      </c>
      <c r="M167" s="15">
        <f>ROUND(F167 * ROUND(G167 * (1 + 15 / 100), 2), 2)</f>
        <v>28145.51</v>
      </c>
      <c r="N167" s="16">
        <f t="shared" si="24"/>
        <v>2.7820710989002472E-2</v>
      </c>
    </row>
    <row r="168" spans="1:14" ht="39" customHeight="1" x14ac:dyDescent="0.2">
      <c r="A168" s="7" t="s">
        <v>275</v>
      </c>
      <c r="B168" s="9" t="s">
        <v>89</v>
      </c>
      <c r="C168" s="7" t="s">
        <v>32</v>
      </c>
      <c r="D168" s="7" t="s">
        <v>90</v>
      </c>
      <c r="E168" s="8" t="s">
        <v>91</v>
      </c>
      <c r="F168" s="9">
        <v>2075.96</v>
      </c>
      <c r="G168" s="10">
        <v>1.61</v>
      </c>
      <c r="H168" s="10">
        <v>0.19</v>
      </c>
      <c r="I168" s="10">
        <v>1.75</v>
      </c>
      <c r="J168" s="10">
        <f>ROUND(G168 * (1 + 20.2 / 100), 2)</f>
        <v>1.94</v>
      </c>
      <c r="K168" s="10">
        <f t="shared" si="29"/>
        <v>394.43</v>
      </c>
      <c r="L168" s="10">
        <f t="shared" si="30"/>
        <v>3632.9300000000003</v>
      </c>
      <c r="M168" s="10">
        <f>ROUND(F168 * J168, 2)</f>
        <v>4027.36</v>
      </c>
      <c r="N168" s="11">
        <f t="shared" si="24"/>
        <v>3.9808842905553676E-3</v>
      </c>
    </row>
    <row r="169" spans="1:14" ht="39" customHeight="1" x14ac:dyDescent="0.2">
      <c r="A169" s="7" t="s">
        <v>276</v>
      </c>
      <c r="B169" s="9" t="s">
        <v>115</v>
      </c>
      <c r="C169" s="7" t="s">
        <v>32</v>
      </c>
      <c r="D169" s="7" t="s">
        <v>116</v>
      </c>
      <c r="E169" s="8" t="s">
        <v>91</v>
      </c>
      <c r="F169" s="9">
        <v>215.78</v>
      </c>
      <c r="G169" s="10">
        <v>1.38</v>
      </c>
      <c r="H169" s="10">
        <v>0.12</v>
      </c>
      <c r="I169" s="10">
        <v>1.47</v>
      </c>
      <c r="J169" s="10" t="str">
        <f>ROUND(G169 * (1 + 15 / 100), 2) &amp;CHAR(10)&amp; "(15.0%)"</f>
        <v>1,59
(15.0%)</v>
      </c>
      <c r="K169" s="10">
        <f t="shared" si="29"/>
        <v>25.89</v>
      </c>
      <c r="L169" s="10">
        <f t="shared" si="30"/>
        <v>317.2</v>
      </c>
      <c r="M169" s="10">
        <f>ROUND(F169 * ROUND(G169 * (1 + 15 / 100), 2), 2)</f>
        <v>343.09</v>
      </c>
      <c r="N169" s="11">
        <f t="shared" si="24"/>
        <v>3.3913074352594279E-4</v>
      </c>
    </row>
    <row r="170" spans="1:14" ht="51.95" customHeight="1" x14ac:dyDescent="0.2">
      <c r="A170" s="7" t="s">
        <v>277</v>
      </c>
      <c r="B170" s="9" t="s">
        <v>96</v>
      </c>
      <c r="C170" s="7" t="s">
        <v>32</v>
      </c>
      <c r="D170" s="7" t="s">
        <v>97</v>
      </c>
      <c r="E170" s="8" t="s">
        <v>91</v>
      </c>
      <c r="F170" s="9">
        <v>2504.69</v>
      </c>
      <c r="G170" s="10">
        <v>0.54</v>
      </c>
      <c r="H170" s="10">
        <v>0.03</v>
      </c>
      <c r="I170" s="10">
        <v>0.59</v>
      </c>
      <c r="J170" s="10" t="str">
        <f>ROUND(G170 * (1 + 15 / 100), 2) &amp;CHAR(10)&amp; "(15.0%)"</f>
        <v>0,62
(15.0%)</v>
      </c>
      <c r="K170" s="10">
        <f t="shared" si="29"/>
        <v>75.14</v>
      </c>
      <c r="L170" s="10">
        <f t="shared" si="30"/>
        <v>1477.77</v>
      </c>
      <c r="M170" s="10">
        <f>ROUND(F170 * ROUND(G170 * (1 + 15 / 100), 2), 2)</f>
        <v>1552.91</v>
      </c>
      <c r="N170" s="11">
        <f t="shared" si="24"/>
        <v>1.5349894282225419E-3</v>
      </c>
    </row>
    <row r="171" spans="1:14" ht="51.95" customHeight="1" x14ac:dyDescent="0.2">
      <c r="A171" s="7" t="s">
        <v>278</v>
      </c>
      <c r="B171" s="9" t="s">
        <v>119</v>
      </c>
      <c r="C171" s="7" t="s">
        <v>32</v>
      </c>
      <c r="D171" s="7" t="s">
        <v>120</v>
      </c>
      <c r="E171" s="8" t="s">
        <v>45</v>
      </c>
      <c r="F171" s="9">
        <v>124</v>
      </c>
      <c r="G171" s="10">
        <v>5.51</v>
      </c>
      <c r="H171" s="10">
        <v>2.2799999999999998</v>
      </c>
      <c r="I171" s="10">
        <v>4.34</v>
      </c>
      <c r="J171" s="10">
        <f>ROUND(G171 * (1 + 20.2 / 100), 2)</f>
        <v>6.62</v>
      </c>
      <c r="K171" s="10">
        <f t="shared" si="29"/>
        <v>282.72000000000003</v>
      </c>
      <c r="L171" s="10">
        <f t="shared" si="30"/>
        <v>538.16</v>
      </c>
      <c r="M171" s="10">
        <f>ROUND(F171 * J171, 2)</f>
        <v>820.88</v>
      </c>
      <c r="N171" s="11">
        <f t="shared" si="24"/>
        <v>8.1140704988654855E-4</v>
      </c>
    </row>
    <row r="172" spans="1:14" ht="51.95" customHeight="1" x14ac:dyDescent="0.2">
      <c r="A172" s="7" t="s">
        <v>279</v>
      </c>
      <c r="B172" s="9" t="s">
        <v>122</v>
      </c>
      <c r="C172" s="7" t="s">
        <v>32</v>
      </c>
      <c r="D172" s="7" t="s">
        <v>123</v>
      </c>
      <c r="E172" s="8" t="s">
        <v>34</v>
      </c>
      <c r="F172" s="9">
        <v>56</v>
      </c>
      <c r="G172" s="10">
        <v>23.17</v>
      </c>
      <c r="H172" s="10">
        <v>12.21</v>
      </c>
      <c r="I172" s="10">
        <v>15.64</v>
      </c>
      <c r="J172" s="10">
        <f>ROUND(G172 * (1 + 20.2 / 100), 2)</f>
        <v>27.85</v>
      </c>
      <c r="K172" s="10">
        <f t="shared" si="29"/>
        <v>683.76</v>
      </c>
      <c r="L172" s="10">
        <f t="shared" si="30"/>
        <v>875.83999999999992</v>
      </c>
      <c r="M172" s="10">
        <f>ROUND(F172 * J172, 2)</f>
        <v>1559.6</v>
      </c>
      <c r="N172" s="11">
        <f t="shared" si="24"/>
        <v>1.5416022256639959E-3</v>
      </c>
    </row>
    <row r="173" spans="1:14" ht="26.1" customHeight="1" x14ac:dyDescent="0.2">
      <c r="A173" s="7" t="s">
        <v>280</v>
      </c>
      <c r="B173" s="9" t="s">
        <v>125</v>
      </c>
      <c r="C173" s="7" t="s">
        <v>25</v>
      </c>
      <c r="D173" s="7" t="s">
        <v>126</v>
      </c>
      <c r="E173" s="8" t="s">
        <v>45</v>
      </c>
      <c r="F173" s="9">
        <v>248</v>
      </c>
      <c r="G173" s="10">
        <v>2.67</v>
      </c>
      <c r="H173" s="10">
        <v>1.24</v>
      </c>
      <c r="I173" s="10">
        <v>1.97</v>
      </c>
      <c r="J173" s="10">
        <f>ROUND(G173 * (1 + 20.2 / 100), 2)</f>
        <v>3.21</v>
      </c>
      <c r="K173" s="10">
        <f t="shared" si="29"/>
        <v>307.52</v>
      </c>
      <c r="L173" s="10">
        <f t="shared" si="30"/>
        <v>488.56000000000006</v>
      </c>
      <c r="M173" s="10">
        <f>ROUND(F173 * J173, 2)</f>
        <v>796.08</v>
      </c>
      <c r="N173" s="11">
        <f t="shared" si="24"/>
        <v>7.8689324173287644E-4</v>
      </c>
    </row>
    <row r="174" spans="1:14" ht="26.1" customHeight="1" x14ac:dyDescent="0.2">
      <c r="A174" s="3" t="s">
        <v>281</v>
      </c>
      <c r="B174" s="3"/>
      <c r="C174" s="3"/>
      <c r="D174" s="3" t="s">
        <v>282</v>
      </c>
      <c r="E174" s="3"/>
      <c r="F174" s="4"/>
      <c r="G174" s="3"/>
      <c r="H174" s="3"/>
      <c r="I174" s="3"/>
      <c r="J174" s="3"/>
      <c r="K174" s="3"/>
      <c r="L174" s="3"/>
      <c r="M174" s="5">
        <v>59679.76</v>
      </c>
      <c r="N174" s="6">
        <f t="shared" si="24"/>
        <v>5.8991055939403132E-2</v>
      </c>
    </row>
    <row r="175" spans="1:14" ht="24" customHeight="1" x14ac:dyDescent="0.2">
      <c r="A175" s="7" t="s">
        <v>283</v>
      </c>
      <c r="B175" s="9" t="s">
        <v>107</v>
      </c>
      <c r="C175" s="7" t="s">
        <v>32</v>
      </c>
      <c r="D175" s="7" t="s">
        <v>108</v>
      </c>
      <c r="E175" s="8" t="s">
        <v>45</v>
      </c>
      <c r="F175" s="9">
        <v>122</v>
      </c>
      <c r="G175" s="10">
        <v>0.64</v>
      </c>
      <c r="H175" s="10">
        <v>0.66</v>
      </c>
      <c r="I175" s="10">
        <v>0.11</v>
      </c>
      <c r="J175" s="10">
        <f>ROUND(G175 * (1 + 20.2 / 100), 2)</f>
        <v>0.77</v>
      </c>
      <c r="K175" s="10">
        <f t="shared" ref="K175:K185" si="31">ROUND(F175 * H175, 2)</f>
        <v>80.52</v>
      </c>
      <c r="L175" s="10">
        <f t="shared" ref="L175:L185" si="32">M175 - K175</f>
        <v>13.420000000000002</v>
      </c>
      <c r="M175" s="10">
        <f>ROUND(F175 * J175, 2)</f>
        <v>93.94</v>
      </c>
      <c r="N175" s="11">
        <f t="shared" si="24"/>
        <v>9.2855932982095272E-5</v>
      </c>
    </row>
    <row r="176" spans="1:14" ht="39" customHeight="1" x14ac:dyDescent="0.2">
      <c r="A176" s="7" t="s">
        <v>284</v>
      </c>
      <c r="B176" s="9" t="s">
        <v>79</v>
      </c>
      <c r="C176" s="7" t="s">
        <v>25</v>
      </c>
      <c r="D176" s="7" t="s">
        <v>80</v>
      </c>
      <c r="E176" s="8" t="s">
        <v>34</v>
      </c>
      <c r="F176" s="9">
        <v>1403</v>
      </c>
      <c r="G176" s="10">
        <v>1.04</v>
      </c>
      <c r="H176" s="10">
        <v>0.44</v>
      </c>
      <c r="I176" s="10">
        <v>0.81</v>
      </c>
      <c r="J176" s="10">
        <f>ROUND(G176 * (1 + 20.2 / 100), 2)</f>
        <v>1.25</v>
      </c>
      <c r="K176" s="10">
        <f t="shared" si="31"/>
        <v>617.32000000000005</v>
      </c>
      <c r="L176" s="10">
        <f t="shared" si="32"/>
        <v>1136.4299999999998</v>
      </c>
      <c r="M176" s="10">
        <f>ROUND(F176 * J176, 2)</f>
        <v>1753.75</v>
      </c>
      <c r="N176" s="11">
        <f t="shared" si="24"/>
        <v>1.7335117358670384E-3</v>
      </c>
    </row>
    <row r="177" spans="1:14" ht="24" customHeight="1" x14ac:dyDescent="0.2">
      <c r="A177" s="12" t="s">
        <v>285</v>
      </c>
      <c r="B177" s="14" t="s">
        <v>82</v>
      </c>
      <c r="C177" s="12" t="s">
        <v>25</v>
      </c>
      <c r="D177" s="12" t="s">
        <v>83</v>
      </c>
      <c r="E177" s="13" t="s">
        <v>77</v>
      </c>
      <c r="F177" s="14">
        <v>631.35</v>
      </c>
      <c r="G177" s="15">
        <v>3.22</v>
      </c>
      <c r="H177" s="15">
        <v>0</v>
      </c>
      <c r="I177" s="15">
        <v>3.7</v>
      </c>
      <c r="J177" s="15" t="str">
        <f>ROUND(G177 * (1 + 15 / 100), 2) &amp;CHAR(10)&amp; "(15.0%)"</f>
        <v>3,7
(15.0%)</v>
      </c>
      <c r="K177" s="15">
        <f t="shared" si="31"/>
        <v>0</v>
      </c>
      <c r="L177" s="15">
        <f t="shared" si="32"/>
        <v>2336</v>
      </c>
      <c r="M177" s="15">
        <f>ROUND(F177 * ROUND(G177 * (1 + 15 / 100), 2), 2)</f>
        <v>2336</v>
      </c>
      <c r="N177" s="16">
        <f t="shared" si="24"/>
        <v>2.3090425744749263E-3</v>
      </c>
    </row>
    <row r="178" spans="1:14" ht="26.1" customHeight="1" x14ac:dyDescent="0.2">
      <c r="A178" s="7" t="s">
        <v>286</v>
      </c>
      <c r="B178" s="9" t="s">
        <v>85</v>
      </c>
      <c r="C178" s="7" t="s">
        <v>25</v>
      </c>
      <c r="D178" s="7" t="s">
        <v>86</v>
      </c>
      <c r="E178" s="8" t="s">
        <v>87</v>
      </c>
      <c r="F178" s="9">
        <v>101.02</v>
      </c>
      <c r="G178" s="10">
        <v>186.33</v>
      </c>
      <c r="H178" s="10">
        <v>3.01</v>
      </c>
      <c r="I178" s="10">
        <v>220.96</v>
      </c>
      <c r="J178" s="10">
        <f>ROUND(G178 * (1 + 20.2 / 100), 2)</f>
        <v>223.97</v>
      </c>
      <c r="K178" s="10">
        <f t="shared" si="31"/>
        <v>304.07</v>
      </c>
      <c r="L178" s="10">
        <f t="shared" si="32"/>
        <v>22321.38</v>
      </c>
      <c r="M178" s="10">
        <f>ROUND(F178 * J178, 2)</f>
        <v>22625.45</v>
      </c>
      <c r="N178" s="11">
        <f t="shared" si="24"/>
        <v>2.2364352447197654E-2</v>
      </c>
    </row>
    <row r="179" spans="1:14" ht="26.1" customHeight="1" x14ac:dyDescent="0.2">
      <c r="A179" s="12" t="s">
        <v>287</v>
      </c>
      <c r="B179" s="14" t="s">
        <v>93</v>
      </c>
      <c r="C179" s="12" t="s">
        <v>25</v>
      </c>
      <c r="D179" s="12" t="s">
        <v>94</v>
      </c>
      <c r="E179" s="13" t="s">
        <v>87</v>
      </c>
      <c r="F179" s="14">
        <v>5.81</v>
      </c>
      <c r="G179" s="15">
        <v>3771.09</v>
      </c>
      <c r="H179" s="15">
        <v>0</v>
      </c>
      <c r="I179" s="15">
        <v>4336.75</v>
      </c>
      <c r="J179" s="15" t="str">
        <f>ROUND(G179 * (1 + 15 / 100), 2) &amp;CHAR(10)&amp; "(15.0%)"</f>
        <v>4336,75
(15.0%)</v>
      </c>
      <c r="K179" s="15">
        <f t="shared" si="31"/>
        <v>0</v>
      </c>
      <c r="L179" s="15">
        <f t="shared" si="32"/>
        <v>25196.52</v>
      </c>
      <c r="M179" s="15">
        <f>ROUND(F179 * ROUND(G179 * (1 + 15 / 100), 2), 2)</f>
        <v>25196.52</v>
      </c>
      <c r="N179" s="16">
        <f t="shared" si="24"/>
        <v>2.4905752315329183E-2</v>
      </c>
    </row>
    <row r="180" spans="1:14" ht="39" customHeight="1" x14ac:dyDescent="0.2">
      <c r="A180" s="7" t="s">
        <v>288</v>
      </c>
      <c r="B180" s="9" t="s">
        <v>89</v>
      </c>
      <c r="C180" s="7" t="s">
        <v>32</v>
      </c>
      <c r="D180" s="7" t="s">
        <v>90</v>
      </c>
      <c r="E180" s="8" t="s">
        <v>91</v>
      </c>
      <c r="F180" s="9">
        <v>1858.69</v>
      </c>
      <c r="G180" s="10">
        <v>1.61</v>
      </c>
      <c r="H180" s="10">
        <v>0.19</v>
      </c>
      <c r="I180" s="10">
        <v>1.75</v>
      </c>
      <c r="J180" s="10">
        <f>ROUND(G180 * (1 + 20.2 / 100), 2)</f>
        <v>1.94</v>
      </c>
      <c r="K180" s="10">
        <f t="shared" si="31"/>
        <v>353.15</v>
      </c>
      <c r="L180" s="10">
        <f t="shared" si="32"/>
        <v>3252.71</v>
      </c>
      <c r="M180" s="10">
        <f>ROUND(F180 * J180, 2)</f>
        <v>3605.86</v>
      </c>
      <c r="N180" s="11">
        <f t="shared" si="24"/>
        <v>3.5642483979435604E-3</v>
      </c>
    </row>
    <row r="181" spans="1:14" ht="39" customHeight="1" x14ac:dyDescent="0.2">
      <c r="A181" s="7" t="s">
        <v>289</v>
      </c>
      <c r="B181" s="9" t="s">
        <v>115</v>
      </c>
      <c r="C181" s="7" t="s">
        <v>32</v>
      </c>
      <c r="D181" s="7" t="s">
        <v>116</v>
      </c>
      <c r="E181" s="8" t="s">
        <v>91</v>
      </c>
      <c r="F181" s="9">
        <v>193.19</v>
      </c>
      <c r="G181" s="10">
        <v>1.38</v>
      </c>
      <c r="H181" s="10">
        <v>0.12</v>
      </c>
      <c r="I181" s="10">
        <v>1.47</v>
      </c>
      <c r="J181" s="10" t="str">
        <f>ROUND(G181 * (1 + 15 / 100), 2) &amp;CHAR(10)&amp; "(15.0%)"</f>
        <v>1,59
(15.0%)</v>
      </c>
      <c r="K181" s="10">
        <f t="shared" si="31"/>
        <v>23.18</v>
      </c>
      <c r="L181" s="10">
        <f t="shared" si="32"/>
        <v>283.99</v>
      </c>
      <c r="M181" s="10">
        <f>ROUND(F181 * ROUND(G181 * (1 + 15 / 100), 2), 2)</f>
        <v>307.17</v>
      </c>
      <c r="N181" s="11">
        <f t="shared" si="24"/>
        <v>3.0362526010336606E-4</v>
      </c>
    </row>
    <row r="182" spans="1:14" ht="51.95" customHeight="1" x14ac:dyDescent="0.2">
      <c r="A182" s="7" t="s">
        <v>290</v>
      </c>
      <c r="B182" s="9" t="s">
        <v>96</v>
      </c>
      <c r="C182" s="7" t="s">
        <v>32</v>
      </c>
      <c r="D182" s="7" t="s">
        <v>97</v>
      </c>
      <c r="E182" s="8" t="s">
        <v>91</v>
      </c>
      <c r="F182" s="9">
        <v>2242.56</v>
      </c>
      <c r="G182" s="10">
        <v>0.54</v>
      </c>
      <c r="H182" s="10">
        <v>0.03</v>
      </c>
      <c r="I182" s="10">
        <v>0.59</v>
      </c>
      <c r="J182" s="10" t="str">
        <f>ROUND(G182 * (1 + 15 / 100), 2) &amp;CHAR(10)&amp; "(15.0%)"</f>
        <v>0,62
(15.0%)</v>
      </c>
      <c r="K182" s="10">
        <f t="shared" si="31"/>
        <v>67.28</v>
      </c>
      <c r="L182" s="10">
        <f t="shared" si="32"/>
        <v>1323.1100000000001</v>
      </c>
      <c r="M182" s="10">
        <f>ROUND(F182 * ROUND(G182 * (1 + 15 / 100), 2), 2)</f>
        <v>1390.39</v>
      </c>
      <c r="N182" s="11">
        <f t="shared" si="24"/>
        <v>1.3743449080154935E-3</v>
      </c>
    </row>
    <row r="183" spans="1:14" ht="51.95" customHeight="1" x14ac:dyDescent="0.2">
      <c r="A183" s="7" t="s">
        <v>291</v>
      </c>
      <c r="B183" s="9" t="s">
        <v>119</v>
      </c>
      <c r="C183" s="7" t="s">
        <v>32</v>
      </c>
      <c r="D183" s="7" t="s">
        <v>120</v>
      </c>
      <c r="E183" s="8" t="s">
        <v>45</v>
      </c>
      <c r="F183" s="9">
        <v>122</v>
      </c>
      <c r="G183" s="10">
        <v>5.51</v>
      </c>
      <c r="H183" s="10">
        <v>2.2799999999999998</v>
      </c>
      <c r="I183" s="10">
        <v>4.34</v>
      </c>
      <c r="J183" s="10">
        <f>ROUND(G183 * (1 + 20.2 / 100), 2)</f>
        <v>6.62</v>
      </c>
      <c r="K183" s="10">
        <f t="shared" si="31"/>
        <v>278.16000000000003</v>
      </c>
      <c r="L183" s="10">
        <f t="shared" si="32"/>
        <v>529.48</v>
      </c>
      <c r="M183" s="10">
        <f>ROUND(F183 * J183, 2)</f>
        <v>807.64</v>
      </c>
      <c r="N183" s="11">
        <f t="shared" si="24"/>
        <v>7.9831983940450741E-4</v>
      </c>
    </row>
    <row r="184" spans="1:14" ht="51.95" customHeight="1" x14ac:dyDescent="0.2">
      <c r="A184" s="7" t="s">
        <v>292</v>
      </c>
      <c r="B184" s="9" t="s">
        <v>122</v>
      </c>
      <c r="C184" s="7" t="s">
        <v>32</v>
      </c>
      <c r="D184" s="7" t="s">
        <v>123</v>
      </c>
      <c r="E184" s="8" t="s">
        <v>34</v>
      </c>
      <c r="F184" s="9">
        <v>28</v>
      </c>
      <c r="G184" s="10">
        <v>23.17</v>
      </c>
      <c r="H184" s="10">
        <v>12.21</v>
      </c>
      <c r="I184" s="10">
        <v>15.64</v>
      </c>
      <c r="J184" s="10">
        <f>ROUND(G184 * (1 + 20.2 / 100), 2)</f>
        <v>27.85</v>
      </c>
      <c r="K184" s="10">
        <f t="shared" si="31"/>
        <v>341.88</v>
      </c>
      <c r="L184" s="10">
        <f t="shared" si="32"/>
        <v>437.91999999999996</v>
      </c>
      <c r="M184" s="10">
        <f>ROUND(F184 * J184, 2)</f>
        <v>779.8</v>
      </c>
      <c r="N184" s="11">
        <f t="shared" si="24"/>
        <v>7.7080111283199797E-4</v>
      </c>
    </row>
    <row r="185" spans="1:14" ht="26.1" customHeight="1" x14ac:dyDescent="0.2">
      <c r="A185" s="7" t="s">
        <v>293</v>
      </c>
      <c r="B185" s="9" t="s">
        <v>125</v>
      </c>
      <c r="C185" s="7" t="s">
        <v>25</v>
      </c>
      <c r="D185" s="7" t="s">
        <v>126</v>
      </c>
      <c r="E185" s="8" t="s">
        <v>45</v>
      </c>
      <c r="F185" s="9">
        <v>244</v>
      </c>
      <c r="G185" s="10">
        <v>2.67</v>
      </c>
      <c r="H185" s="10">
        <v>1.24</v>
      </c>
      <c r="I185" s="10">
        <v>1.97</v>
      </c>
      <c r="J185" s="10">
        <f>ROUND(G185 * (1 + 20.2 / 100), 2)</f>
        <v>3.21</v>
      </c>
      <c r="K185" s="10">
        <f t="shared" si="31"/>
        <v>302.56</v>
      </c>
      <c r="L185" s="10">
        <f t="shared" si="32"/>
        <v>480.68</v>
      </c>
      <c r="M185" s="10">
        <f>ROUND(F185 * J185, 2)</f>
        <v>783.24</v>
      </c>
      <c r="N185" s="11">
        <f t="shared" si="24"/>
        <v>7.7420141525331391E-4</v>
      </c>
    </row>
    <row r="186" spans="1:14" ht="26.1" customHeight="1" x14ac:dyDescent="0.2">
      <c r="A186" s="3" t="s">
        <v>294</v>
      </c>
      <c r="B186" s="3"/>
      <c r="C186" s="3"/>
      <c r="D186" s="3" t="s">
        <v>295</v>
      </c>
      <c r="E186" s="3"/>
      <c r="F186" s="4"/>
      <c r="G186" s="3"/>
      <c r="H186" s="3"/>
      <c r="I186" s="3"/>
      <c r="J186" s="3"/>
      <c r="K186" s="3"/>
      <c r="L186" s="3"/>
      <c r="M186" s="5">
        <v>61990.46</v>
      </c>
      <c r="N186" s="6">
        <f t="shared" si="24"/>
        <v>6.1275090475721286E-2</v>
      </c>
    </row>
    <row r="187" spans="1:14" ht="24" customHeight="1" x14ac:dyDescent="0.2">
      <c r="A187" s="7" t="s">
        <v>296</v>
      </c>
      <c r="B187" s="9" t="s">
        <v>107</v>
      </c>
      <c r="C187" s="7" t="s">
        <v>32</v>
      </c>
      <c r="D187" s="7" t="s">
        <v>108</v>
      </c>
      <c r="E187" s="8" t="s">
        <v>45</v>
      </c>
      <c r="F187" s="9">
        <v>127</v>
      </c>
      <c r="G187" s="10">
        <v>0.64</v>
      </c>
      <c r="H187" s="10">
        <v>0.66</v>
      </c>
      <c r="I187" s="10">
        <v>0.11</v>
      </c>
      <c r="J187" s="10">
        <f>ROUND(G187 * (1 + 20.2 / 100), 2)</f>
        <v>0.77</v>
      </c>
      <c r="K187" s="10">
        <f t="shared" ref="K187:K197" si="33">ROUND(F187 * H187, 2)</f>
        <v>83.82</v>
      </c>
      <c r="L187" s="10">
        <f t="shared" ref="L187:L197" si="34">M187 - K187</f>
        <v>13.970000000000013</v>
      </c>
      <c r="M187" s="10">
        <f>ROUND(F187 * J187, 2)</f>
        <v>97.79</v>
      </c>
      <c r="N187" s="11">
        <f t="shared" si="24"/>
        <v>9.666150400595164E-5</v>
      </c>
    </row>
    <row r="188" spans="1:14" ht="39" customHeight="1" x14ac:dyDescent="0.2">
      <c r="A188" s="7" t="s">
        <v>297</v>
      </c>
      <c r="B188" s="9" t="s">
        <v>79</v>
      </c>
      <c r="C188" s="7" t="s">
        <v>25</v>
      </c>
      <c r="D188" s="7" t="s">
        <v>80</v>
      </c>
      <c r="E188" s="8" t="s">
        <v>34</v>
      </c>
      <c r="F188" s="9">
        <v>1460.5</v>
      </c>
      <c r="G188" s="10">
        <v>1.04</v>
      </c>
      <c r="H188" s="10">
        <v>0.44</v>
      </c>
      <c r="I188" s="10">
        <v>0.81</v>
      </c>
      <c r="J188" s="10">
        <f>ROUND(G188 * (1 + 20.2 / 100), 2)</f>
        <v>1.25</v>
      </c>
      <c r="K188" s="10">
        <f t="shared" si="33"/>
        <v>642.62</v>
      </c>
      <c r="L188" s="10">
        <f t="shared" si="34"/>
        <v>1183.0100000000002</v>
      </c>
      <c r="M188" s="10">
        <f>ROUND(F188 * J188, 2)</f>
        <v>1825.63</v>
      </c>
      <c r="N188" s="11">
        <f t="shared" si="24"/>
        <v>1.8045622411124399E-3</v>
      </c>
    </row>
    <row r="189" spans="1:14" ht="24" customHeight="1" x14ac:dyDescent="0.2">
      <c r="A189" s="12" t="s">
        <v>298</v>
      </c>
      <c r="B189" s="14" t="s">
        <v>82</v>
      </c>
      <c r="C189" s="12" t="s">
        <v>25</v>
      </c>
      <c r="D189" s="12" t="s">
        <v>83</v>
      </c>
      <c r="E189" s="13" t="s">
        <v>77</v>
      </c>
      <c r="F189" s="14">
        <v>657.23</v>
      </c>
      <c r="G189" s="15">
        <v>3.22</v>
      </c>
      <c r="H189" s="15">
        <v>0</v>
      </c>
      <c r="I189" s="15">
        <v>3.7</v>
      </c>
      <c r="J189" s="15" t="str">
        <f>ROUND(G189 * (1 + 15 / 100), 2) &amp;CHAR(10)&amp; "(15.0%)"</f>
        <v>3,7
(15.0%)</v>
      </c>
      <c r="K189" s="15">
        <f t="shared" si="33"/>
        <v>0</v>
      </c>
      <c r="L189" s="15">
        <f t="shared" si="34"/>
        <v>2431.75</v>
      </c>
      <c r="M189" s="15">
        <f>ROUND(F189 * ROUND(G189 * (1 + 15 / 100), 2), 2)</f>
        <v>2431.75</v>
      </c>
      <c r="N189" s="16">
        <f t="shared" si="24"/>
        <v>2.403687620068237E-3</v>
      </c>
    </row>
    <row r="190" spans="1:14" ht="26.1" customHeight="1" x14ac:dyDescent="0.2">
      <c r="A190" s="7" t="s">
        <v>299</v>
      </c>
      <c r="B190" s="9" t="s">
        <v>85</v>
      </c>
      <c r="C190" s="7" t="s">
        <v>25</v>
      </c>
      <c r="D190" s="7" t="s">
        <v>86</v>
      </c>
      <c r="E190" s="8" t="s">
        <v>87</v>
      </c>
      <c r="F190" s="9">
        <v>105.16</v>
      </c>
      <c r="G190" s="10">
        <v>186.33</v>
      </c>
      <c r="H190" s="10">
        <v>3.01</v>
      </c>
      <c r="I190" s="10">
        <v>220.96</v>
      </c>
      <c r="J190" s="10">
        <f>ROUND(G190 * (1 + 20.2 / 100), 2)</f>
        <v>223.97</v>
      </c>
      <c r="K190" s="10">
        <f t="shared" si="33"/>
        <v>316.52999999999997</v>
      </c>
      <c r="L190" s="10">
        <f t="shared" si="34"/>
        <v>23236.16</v>
      </c>
      <c r="M190" s="10">
        <f>ROUND(F190 * J190, 2)</f>
        <v>23552.69</v>
      </c>
      <c r="N190" s="11">
        <f t="shared" si="24"/>
        <v>2.3280892103343255E-2</v>
      </c>
    </row>
    <row r="191" spans="1:14" ht="26.1" customHeight="1" x14ac:dyDescent="0.2">
      <c r="A191" s="12" t="s">
        <v>300</v>
      </c>
      <c r="B191" s="14" t="s">
        <v>93</v>
      </c>
      <c r="C191" s="12" t="s">
        <v>25</v>
      </c>
      <c r="D191" s="12" t="s">
        <v>94</v>
      </c>
      <c r="E191" s="13" t="s">
        <v>87</v>
      </c>
      <c r="F191" s="14">
        <v>6.05</v>
      </c>
      <c r="G191" s="15">
        <v>3771.09</v>
      </c>
      <c r="H191" s="15">
        <v>0</v>
      </c>
      <c r="I191" s="15">
        <v>4336.75</v>
      </c>
      <c r="J191" s="15" t="str">
        <f>ROUND(G191 * (1 + 15 / 100), 2) &amp;CHAR(10)&amp; "(15.0%)"</f>
        <v>4336,75
(15.0%)</v>
      </c>
      <c r="K191" s="15">
        <f t="shared" si="33"/>
        <v>0</v>
      </c>
      <c r="L191" s="15">
        <f t="shared" si="34"/>
        <v>26237.34</v>
      </c>
      <c r="M191" s="15">
        <f>ROUND(F191 * ROUND(G191 * (1 + 15 / 100), 2), 2)</f>
        <v>26237.34</v>
      </c>
      <c r="N191" s="16">
        <f t="shared" si="24"/>
        <v>2.593456125897858E-2</v>
      </c>
    </row>
    <row r="192" spans="1:14" ht="39" customHeight="1" x14ac:dyDescent="0.2">
      <c r="A192" s="7" t="s">
        <v>301</v>
      </c>
      <c r="B192" s="9" t="s">
        <v>89</v>
      </c>
      <c r="C192" s="7" t="s">
        <v>32</v>
      </c>
      <c r="D192" s="7" t="s">
        <v>90</v>
      </c>
      <c r="E192" s="8" t="s">
        <v>91</v>
      </c>
      <c r="F192" s="9">
        <v>1934.87</v>
      </c>
      <c r="G192" s="10">
        <v>1.61</v>
      </c>
      <c r="H192" s="10">
        <v>0.19</v>
      </c>
      <c r="I192" s="10">
        <v>1.75</v>
      </c>
      <c r="J192" s="10">
        <f>ROUND(G192 * (1 + 20.2 / 100), 2)</f>
        <v>1.94</v>
      </c>
      <c r="K192" s="10">
        <f t="shared" si="33"/>
        <v>367.63</v>
      </c>
      <c r="L192" s="10">
        <f t="shared" si="34"/>
        <v>3386.02</v>
      </c>
      <c r="M192" s="10">
        <f>ROUND(F192 * J192, 2)</f>
        <v>3753.65</v>
      </c>
      <c r="N192" s="11">
        <f t="shared" si="24"/>
        <v>3.7103329022593352E-3</v>
      </c>
    </row>
    <row r="193" spans="1:14" ht="39" customHeight="1" x14ac:dyDescent="0.2">
      <c r="A193" s="7" t="s">
        <v>302</v>
      </c>
      <c r="B193" s="9" t="s">
        <v>115</v>
      </c>
      <c r="C193" s="7" t="s">
        <v>32</v>
      </c>
      <c r="D193" s="7" t="s">
        <v>116</v>
      </c>
      <c r="E193" s="8" t="s">
        <v>91</v>
      </c>
      <c r="F193" s="9">
        <v>201.11</v>
      </c>
      <c r="G193" s="10">
        <v>1.38</v>
      </c>
      <c r="H193" s="10">
        <v>0.12</v>
      </c>
      <c r="I193" s="10">
        <v>1.47</v>
      </c>
      <c r="J193" s="10" t="str">
        <f>ROUND(G193 * (1 + 15 / 100), 2) &amp;CHAR(10)&amp; "(15.0%)"</f>
        <v>1,59
(15.0%)</v>
      </c>
      <c r="K193" s="10">
        <f t="shared" si="33"/>
        <v>24.13</v>
      </c>
      <c r="L193" s="10">
        <f t="shared" si="34"/>
        <v>295.63</v>
      </c>
      <c r="M193" s="10">
        <f>ROUND(F193 * ROUND(G193 * (1 + 15 / 100), 2), 2)</f>
        <v>319.76</v>
      </c>
      <c r="N193" s="11">
        <f t="shared" si="24"/>
        <v>3.1606997158137946E-4</v>
      </c>
    </row>
    <row r="194" spans="1:14" ht="51.95" customHeight="1" x14ac:dyDescent="0.2">
      <c r="A194" s="7" t="s">
        <v>303</v>
      </c>
      <c r="B194" s="9" t="s">
        <v>96</v>
      </c>
      <c r="C194" s="7" t="s">
        <v>32</v>
      </c>
      <c r="D194" s="7" t="s">
        <v>97</v>
      </c>
      <c r="E194" s="8" t="s">
        <v>91</v>
      </c>
      <c r="F194" s="9">
        <v>2334.46</v>
      </c>
      <c r="G194" s="10">
        <v>0.54</v>
      </c>
      <c r="H194" s="10">
        <v>0.03</v>
      </c>
      <c r="I194" s="10">
        <v>0.59</v>
      </c>
      <c r="J194" s="10" t="str">
        <f>ROUND(G194 * (1 + 15 / 100), 2) &amp;CHAR(10)&amp; "(15.0%)"</f>
        <v>0,62
(15.0%)</v>
      </c>
      <c r="K194" s="10">
        <f t="shared" si="33"/>
        <v>70.03</v>
      </c>
      <c r="L194" s="10">
        <f t="shared" si="34"/>
        <v>1377.34</v>
      </c>
      <c r="M194" s="10">
        <f>ROUND(F194 * ROUND(G194 * (1 + 15 / 100), 2), 2)</f>
        <v>1447.37</v>
      </c>
      <c r="N194" s="11">
        <f t="shared" si="24"/>
        <v>1.4306673591685676E-3</v>
      </c>
    </row>
    <row r="195" spans="1:14" ht="51.95" customHeight="1" x14ac:dyDescent="0.2">
      <c r="A195" s="7" t="s">
        <v>304</v>
      </c>
      <c r="B195" s="9" t="s">
        <v>119</v>
      </c>
      <c r="C195" s="7" t="s">
        <v>32</v>
      </c>
      <c r="D195" s="7" t="s">
        <v>120</v>
      </c>
      <c r="E195" s="8" t="s">
        <v>45</v>
      </c>
      <c r="F195" s="9">
        <v>127</v>
      </c>
      <c r="G195" s="10">
        <v>5.51</v>
      </c>
      <c r="H195" s="10">
        <v>2.2799999999999998</v>
      </c>
      <c r="I195" s="10">
        <v>4.34</v>
      </c>
      <c r="J195" s="10">
        <f>ROUND(G195 * (1 + 20.2 / 100), 2)</f>
        <v>6.62</v>
      </c>
      <c r="K195" s="10">
        <f t="shared" si="33"/>
        <v>289.56</v>
      </c>
      <c r="L195" s="10">
        <f t="shared" si="34"/>
        <v>551.18000000000006</v>
      </c>
      <c r="M195" s="10">
        <f>ROUND(F195 * J195, 2)</f>
        <v>840.74</v>
      </c>
      <c r="N195" s="11">
        <f t="shared" si="24"/>
        <v>8.3103786560961021E-4</v>
      </c>
    </row>
    <row r="196" spans="1:14" ht="51.95" customHeight="1" x14ac:dyDescent="0.2">
      <c r="A196" s="7" t="s">
        <v>305</v>
      </c>
      <c r="B196" s="9" t="s">
        <v>122</v>
      </c>
      <c r="C196" s="7" t="s">
        <v>32</v>
      </c>
      <c r="D196" s="7" t="s">
        <v>123</v>
      </c>
      <c r="E196" s="8" t="s">
        <v>34</v>
      </c>
      <c r="F196" s="9">
        <v>24</v>
      </c>
      <c r="G196" s="10">
        <v>23.17</v>
      </c>
      <c r="H196" s="10">
        <v>12.21</v>
      </c>
      <c r="I196" s="10">
        <v>15.64</v>
      </c>
      <c r="J196" s="10">
        <f>ROUND(G196 * (1 + 20.2 / 100), 2)</f>
        <v>27.85</v>
      </c>
      <c r="K196" s="10">
        <f t="shared" si="33"/>
        <v>293.04000000000002</v>
      </c>
      <c r="L196" s="10">
        <f t="shared" si="34"/>
        <v>375.35999999999996</v>
      </c>
      <c r="M196" s="10">
        <f>ROUND(F196 * J196, 2)</f>
        <v>668.4</v>
      </c>
      <c r="N196" s="11">
        <f t="shared" si="24"/>
        <v>6.6068666814171259E-4</v>
      </c>
    </row>
    <row r="197" spans="1:14" ht="26.1" customHeight="1" x14ac:dyDescent="0.2">
      <c r="A197" s="7" t="s">
        <v>306</v>
      </c>
      <c r="B197" s="9" t="s">
        <v>125</v>
      </c>
      <c r="C197" s="7" t="s">
        <v>25</v>
      </c>
      <c r="D197" s="7" t="s">
        <v>126</v>
      </c>
      <c r="E197" s="8" t="s">
        <v>45</v>
      </c>
      <c r="F197" s="9">
        <v>254</v>
      </c>
      <c r="G197" s="10">
        <v>2.67</v>
      </c>
      <c r="H197" s="10">
        <v>1.24</v>
      </c>
      <c r="I197" s="10">
        <v>1.97</v>
      </c>
      <c r="J197" s="10">
        <f>ROUND(G197 * (1 + 20.2 / 100), 2)</f>
        <v>3.21</v>
      </c>
      <c r="K197" s="10">
        <f t="shared" si="33"/>
        <v>314.95999999999998</v>
      </c>
      <c r="L197" s="10">
        <f t="shared" si="34"/>
        <v>500.38000000000005</v>
      </c>
      <c r="M197" s="10">
        <f>ROUND(F197 * J197, 2)</f>
        <v>815.34</v>
      </c>
      <c r="N197" s="11">
        <f t="shared" si="24"/>
        <v>8.0593098145222023E-4</v>
      </c>
    </row>
    <row r="198" spans="1:14" ht="26.1" customHeight="1" x14ac:dyDescent="0.2">
      <c r="A198" s="3" t="s">
        <v>307</v>
      </c>
      <c r="B198" s="3"/>
      <c r="C198" s="3"/>
      <c r="D198" s="3" t="s">
        <v>308</v>
      </c>
      <c r="E198" s="3"/>
      <c r="F198" s="4"/>
      <c r="G198" s="3"/>
      <c r="H198" s="3"/>
      <c r="I198" s="3"/>
      <c r="J198" s="3"/>
      <c r="K198" s="3"/>
      <c r="L198" s="3"/>
      <c r="M198" s="5">
        <v>73087.850000000006</v>
      </c>
      <c r="N198" s="6">
        <f t="shared" ref="N198:N216" si="35">M198 / 1011674.72</f>
        <v>7.2244416663885813E-2</v>
      </c>
    </row>
    <row r="199" spans="1:14" ht="24" customHeight="1" x14ac:dyDescent="0.2">
      <c r="A199" s="7" t="s">
        <v>309</v>
      </c>
      <c r="B199" s="9" t="s">
        <v>107</v>
      </c>
      <c r="C199" s="7" t="s">
        <v>32</v>
      </c>
      <c r="D199" s="7" t="s">
        <v>108</v>
      </c>
      <c r="E199" s="8" t="s">
        <v>45</v>
      </c>
      <c r="F199" s="9">
        <v>140</v>
      </c>
      <c r="G199" s="10">
        <v>0.64</v>
      </c>
      <c r="H199" s="10">
        <v>0.66</v>
      </c>
      <c r="I199" s="10">
        <v>0.11</v>
      </c>
      <c r="J199" s="10">
        <f>ROUND(G199 * (1 + 20.2 / 100), 2)</f>
        <v>0.77</v>
      </c>
      <c r="K199" s="10">
        <f t="shared" ref="K199:K209" si="36">ROUND(F199 * H199, 2)</f>
        <v>92.4</v>
      </c>
      <c r="L199" s="10">
        <f t="shared" ref="L199:L209" si="37">M199 - K199</f>
        <v>15.399999999999991</v>
      </c>
      <c r="M199" s="10">
        <f>ROUND(F199 * J199, 2)</f>
        <v>107.8</v>
      </c>
      <c r="N199" s="11">
        <f t="shared" si="35"/>
        <v>1.0655598866797819E-4</v>
      </c>
    </row>
    <row r="200" spans="1:14" ht="39" customHeight="1" x14ac:dyDescent="0.2">
      <c r="A200" s="7" t="s">
        <v>310</v>
      </c>
      <c r="B200" s="9" t="s">
        <v>79</v>
      </c>
      <c r="C200" s="7" t="s">
        <v>25</v>
      </c>
      <c r="D200" s="7" t="s">
        <v>80</v>
      </c>
      <c r="E200" s="8" t="s">
        <v>34</v>
      </c>
      <c r="F200" s="9">
        <v>1737</v>
      </c>
      <c r="G200" s="10">
        <v>1.04</v>
      </c>
      <c r="H200" s="10">
        <v>0.44</v>
      </c>
      <c r="I200" s="10">
        <v>0.81</v>
      </c>
      <c r="J200" s="10">
        <f>ROUND(G200 * (1 + 20.2 / 100), 2)</f>
        <v>1.25</v>
      </c>
      <c r="K200" s="10">
        <f t="shared" si="36"/>
        <v>764.28</v>
      </c>
      <c r="L200" s="10">
        <f t="shared" si="37"/>
        <v>1406.97</v>
      </c>
      <c r="M200" s="10">
        <f>ROUND(F200 * J200, 2)</f>
        <v>2171.25</v>
      </c>
      <c r="N200" s="11">
        <f t="shared" si="35"/>
        <v>2.1461937884540597E-3</v>
      </c>
    </row>
    <row r="201" spans="1:14" ht="24" customHeight="1" x14ac:dyDescent="0.2">
      <c r="A201" s="12" t="s">
        <v>311</v>
      </c>
      <c r="B201" s="14" t="s">
        <v>82</v>
      </c>
      <c r="C201" s="12" t="s">
        <v>25</v>
      </c>
      <c r="D201" s="12" t="s">
        <v>83</v>
      </c>
      <c r="E201" s="13" t="s">
        <v>77</v>
      </c>
      <c r="F201" s="14">
        <v>781.65</v>
      </c>
      <c r="G201" s="15">
        <v>3.22</v>
      </c>
      <c r="H201" s="15">
        <v>0</v>
      </c>
      <c r="I201" s="15">
        <v>3.7</v>
      </c>
      <c r="J201" s="15" t="str">
        <f>ROUND(G201 * (1 + 15 / 100), 2) &amp;CHAR(10)&amp; "(15.0%)"</f>
        <v>3,7
(15.0%)</v>
      </c>
      <c r="K201" s="15">
        <f t="shared" si="36"/>
        <v>0</v>
      </c>
      <c r="L201" s="15">
        <f t="shared" si="37"/>
        <v>2892.11</v>
      </c>
      <c r="M201" s="15">
        <f>ROUND(F201 * ROUND(G201 * (1 + 15 / 100), 2), 2)</f>
        <v>2892.11</v>
      </c>
      <c r="N201" s="16">
        <f t="shared" si="35"/>
        <v>2.8587350685208386E-3</v>
      </c>
    </row>
    <row r="202" spans="1:14" ht="26.1" customHeight="1" x14ac:dyDescent="0.2">
      <c r="A202" s="7" t="s">
        <v>312</v>
      </c>
      <c r="B202" s="9" t="s">
        <v>85</v>
      </c>
      <c r="C202" s="7" t="s">
        <v>25</v>
      </c>
      <c r="D202" s="7" t="s">
        <v>86</v>
      </c>
      <c r="E202" s="8" t="s">
        <v>87</v>
      </c>
      <c r="F202" s="9">
        <v>125.06</v>
      </c>
      <c r="G202" s="10">
        <v>186.33</v>
      </c>
      <c r="H202" s="10">
        <v>3.01</v>
      </c>
      <c r="I202" s="10">
        <v>220.96</v>
      </c>
      <c r="J202" s="10">
        <f>ROUND(G202 * (1 + 20.2 / 100), 2)</f>
        <v>223.97</v>
      </c>
      <c r="K202" s="10">
        <f t="shared" si="36"/>
        <v>376.43</v>
      </c>
      <c r="L202" s="10">
        <f t="shared" si="37"/>
        <v>27633.26</v>
      </c>
      <c r="M202" s="10">
        <f>ROUND(F202 * J202, 2)</f>
        <v>28009.69</v>
      </c>
      <c r="N202" s="11">
        <f t="shared" si="35"/>
        <v>2.7686458350960869E-2</v>
      </c>
    </row>
    <row r="203" spans="1:14" ht="26.1" customHeight="1" x14ac:dyDescent="0.2">
      <c r="A203" s="12" t="s">
        <v>313</v>
      </c>
      <c r="B203" s="14" t="s">
        <v>93</v>
      </c>
      <c r="C203" s="12" t="s">
        <v>25</v>
      </c>
      <c r="D203" s="12" t="s">
        <v>94</v>
      </c>
      <c r="E203" s="13" t="s">
        <v>87</v>
      </c>
      <c r="F203" s="14">
        <v>7.19</v>
      </c>
      <c r="G203" s="15">
        <v>3771.09</v>
      </c>
      <c r="H203" s="15">
        <v>0</v>
      </c>
      <c r="I203" s="15">
        <v>4336.75</v>
      </c>
      <c r="J203" s="15" t="str">
        <f>ROUND(G203 * (1 + 15 / 100), 2) &amp;CHAR(10)&amp; "(15.0%)"</f>
        <v>4336,75
(15.0%)</v>
      </c>
      <c r="K203" s="15">
        <f t="shared" si="36"/>
        <v>0</v>
      </c>
      <c r="L203" s="15">
        <f t="shared" si="37"/>
        <v>31181.23</v>
      </c>
      <c r="M203" s="15">
        <f>ROUND(F203 * ROUND(G203 * (1 + 15 / 100), 2), 2)</f>
        <v>31181.23</v>
      </c>
      <c r="N203" s="16">
        <f t="shared" si="35"/>
        <v>3.0821398799013185E-2</v>
      </c>
    </row>
    <row r="204" spans="1:14" ht="39" customHeight="1" x14ac:dyDescent="0.2">
      <c r="A204" s="7" t="s">
        <v>314</v>
      </c>
      <c r="B204" s="9" t="s">
        <v>89</v>
      </c>
      <c r="C204" s="7" t="s">
        <v>32</v>
      </c>
      <c r="D204" s="7" t="s">
        <v>90</v>
      </c>
      <c r="E204" s="8" t="s">
        <v>91</v>
      </c>
      <c r="F204" s="9">
        <v>2301.1799999999998</v>
      </c>
      <c r="G204" s="10">
        <v>1.61</v>
      </c>
      <c r="H204" s="10">
        <v>0.19</v>
      </c>
      <c r="I204" s="10">
        <v>1.75</v>
      </c>
      <c r="J204" s="10">
        <f>ROUND(G204 * (1 + 20.2 / 100), 2)</f>
        <v>1.94</v>
      </c>
      <c r="K204" s="10">
        <f t="shared" si="36"/>
        <v>437.22</v>
      </c>
      <c r="L204" s="10">
        <f t="shared" si="37"/>
        <v>4027.0699999999997</v>
      </c>
      <c r="M204" s="10">
        <f>ROUND(F204 * J204, 2)</f>
        <v>4464.29</v>
      </c>
      <c r="N204" s="11">
        <f t="shared" si="35"/>
        <v>4.4127721210627862E-3</v>
      </c>
    </row>
    <row r="205" spans="1:14" ht="39" customHeight="1" x14ac:dyDescent="0.2">
      <c r="A205" s="7" t="s">
        <v>315</v>
      </c>
      <c r="B205" s="9" t="s">
        <v>115</v>
      </c>
      <c r="C205" s="7" t="s">
        <v>32</v>
      </c>
      <c r="D205" s="7" t="s">
        <v>116</v>
      </c>
      <c r="E205" s="8" t="s">
        <v>91</v>
      </c>
      <c r="F205" s="9">
        <v>239.18</v>
      </c>
      <c r="G205" s="10">
        <v>1.38</v>
      </c>
      <c r="H205" s="10">
        <v>0.12</v>
      </c>
      <c r="I205" s="10">
        <v>1.47</v>
      </c>
      <c r="J205" s="10" t="str">
        <f>ROUND(G205 * (1 + 15 / 100), 2) &amp;CHAR(10)&amp; "(15.0%)"</f>
        <v>1,59
(15.0%)</v>
      </c>
      <c r="K205" s="10">
        <f t="shared" si="36"/>
        <v>28.7</v>
      </c>
      <c r="L205" s="10">
        <f t="shared" si="37"/>
        <v>351.6</v>
      </c>
      <c r="M205" s="10">
        <f>ROUND(F205 * ROUND(G205 * (1 + 15 / 100), 2), 2)</f>
        <v>380.3</v>
      </c>
      <c r="N205" s="11">
        <f t="shared" si="35"/>
        <v>3.7591134035651303E-4</v>
      </c>
    </row>
    <row r="206" spans="1:14" ht="51.95" customHeight="1" x14ac:dyDescent="0.2">
      <c r="A206" s="7" t="s">
        <v>316</v>
      </c>
      <c r="B206" s="9" t="s">
        <v>96</v>
      </c>
      <c r="C206" s="7" t="s">
        <v>32</v>
      </c>
      <c r="D206" s="7" t="s">
        <v>97</v>
      </c>
      <c r="E206" s="8" t="s">
        <v>91</v>
      </c>
      <c r="F206" s="9">
        <v>2776.42</v>
      </c>
      <c r="G206" s="10">
        <v>0.54</v>
      </c>
      <c r="H206" s="10">
        <v>0.03</v>
      </c>
      <c r="I206" s="10">
        <v>0.59</v>
      </c>
      <c r="J206" s="10" t="str">
        <f>ROUND(G206 * (1 + 15 / 100), 2) &amp;CHAR(10)&amp; "(15.0%)"</f>
        <v>0,62
(15.0%)</v>
      </c>
      <c r="K206" s="10">
        <f t="shared" si="36"/>
        <v>83.29</v>
      </c>
      <c r="L206" s="10">
        <f t="shared" si="37"/>
        <v>1638.0900000000001</v>
      </c>
      <c r="M206" s="10">
        <f>ROUND(F206 * ROUND(G206 * (1 + 15 / 100), 2), 2)</f>
        <v>1721.38</v>
      </c>
      <c r="N206" s="11">
        <f t="shared" si="35"/>
        <v>1.7015152854664591E-3</v>
      </c>
    </row>
    <row r="207" spans="1:14" ht="51.95" customHeight="1" x14ac:dyDescent="0.2">
      <c r="A207" s="7" t="s">
        <v>317</v>
      </c>
      <c r="B207" s="9" t="s">
        <v>119</v>
      </c>
      <c r="C207" s="7" t="s">
        <v>32</v>
      </c>
      <c r="D207" s="7" t="s">
        <v>120</v>
      </c>
      <c r="E207" s="8" t="s">
        <v>45</v>
      </c>
      <c r="F207" s="9">
        <v>140</v>
      </c>
      <c r="G207" s="10">
        <v>5.51</v>
      </c>
      <c r="H207" s="10">
        <v>2.2799999999999998</v>
      </c>
      <c r="I207" s="10">
        <v>4.34</v>
      </c>
      <c r="J207" s="10">
        <f>ROUND(G207 * (1 + 20.2 / 100), 2)</f>
        <v>6.62</v>
      </c>
      <c r="K207" s="10">
        <f t="shared" si="36"/>
        <v>319.2</v>
      </c>
      <c r="L207" s="10">
        <f t="shared" si="37"/>
        <v>607.59999999999991</v>
      </c>
      <c r="M207" s="10">
        <f>ROUND(F207 * J207, 2)</f>
        <v>926.8</v>
      </c>
      <c r="N207" s="11">
        <f t="shared" si="35"/>
        <v>9.1610473374287738E-4</v>
      </c>
    </row>
    <row r="208" spans="1:14" ht="51.95" customHeight="1" x14ac:dyDescent="0.2">
      <c r="A208" s="7" t="s">
        <v>318</v>
      </c>
      <c r="B208" s="9" t="s">
        <v>122</v>
      </c>
      <c r="C208" s="7" t="s">
        <v>32</v>
      </c>
      <c r="D208" s="7" t="s">
        <v>123</v>
      </c>
      <c r="E208" s="8" t="s">
        <v>34</v>
      </c>
      <c r="F208" s="9">
        <v>12</v>
      </c>
      <c r="G208" s="10">
        <v>23.17</v>
      </c>
      <c r="H208" s="10">
        <v>12.21</v>
      </c>
      <c r="I208" s="10">
        <v>15.64</v>
      </c>
      <c r="J208" s="10">
        <f>ROUND(G208 * (1 + 20.2 / 100), 2)</f>
        <v>27.85</v>
      </c>
      <c r="K208" s="10">
        <f t="shared" si="36"/>
        <v>146.52000000000001</v>
      </c>
      <c r="L208" s="10">
        <f t="shared" si="37"/>
        <v>187.67999999999998</v>
      </c>
      <c r="M208" s="10">
        <f>ROUND(F208 * J208, 2)</f>
        <v>334.2</v>
      </c>
      <c r="N208" s="11">
        <f t="shared" si="35"/>
        <v>3.303433340708563E-4</v>
      </c>
    </row>
    <row r="209" spans="1:14" ht="26.1" customHeight="1" x14ac:dyDescent="0.2">
      <c r="A209" s="7" t="s">
        <v>319</v>
      </c>
      <c r="B209" s="9" t="s">
        <v>125</v>
      </c>
      <c r="C209" s="7" t="s">
        <v>25</v>
      </c>
      <c r="D209" s="7" t="s">
        <v>126</v>
      </c>
      <c r="E209" s="8" t="s">
        <v>45</v>
      </c>
      <c r="F209" s="9">
        <v>280</v>
      </c>
      <c r="G209" s="10">
        <v>2.67</v>
      </c>
      <c r="H209" s="10">
        <v>1.24</v>
      </c>
      <c r="I209" s="10">
        <v>1.97</v>
      </c>
      <c r="J209" s="10">
        <f>ROUND(G209 * (1 + 20.2 / 100), 2)</f>
        <v>3.21</v>
      </c>
      <c r="K209" s="10">
        <f t="shared" si="36"/>
        <v>347.2</v>
      </c>
      <c r="L209" s="10">
        <f t="shared" si="37"/>
        <v>551.59999999999991</v>
      </c>
      <c r="M209" s="10">
        <f>ROUND(F209 * J209, 2)</f>
        <v>898.8</v>
      </c>
      <c r="N209" s="11">
        <f t="shared" si="35"/>
        <v>8.8842785356937654E-4</v>
      </c>
    </row>
    <row r="210" spans="1:14" ht="24" customHeight="1" x14ac:dyDescent="0.2">
      <c r="A210" s="3" t="s">
        <v>320</v>
      </c>
      <c r="B210" s="3"/>
      <c r="C210" s="3"/>
      <c r="D210" s="3" t="s">
        <v>321</v>
      </c>
      <c r="E210" s="3"/>
      <c r="F210" s="4"/>
      <c r="G210" s="3"/>
      <c r="H210" s="3"/>
      <c r="I210" s="3"/>
      <c r="J210" s="3"/>
      <c r="K210" s="3"/>
      <c r="L210" s="3"/>
      <c r="M210" s="5">
        <v>22311.3</v>
      </c>
      <c r="N210" s="6">
        <f t="shared" si="35"/>
        <v>2.2053827736251034E-2</v>
      </c>
    </row>
    <row r="211" spans="1:14" ht="39" customHeight="1" x14ac:dyDescent="0.2">
      <c r="A211" s="7" t="s">
        <v>322</v>
      </c>
      <c r="B211" s="9" t="s">
        <v>323</v>
      </c>
      <c r="C211" s="7" t="s">
        <v>32</v>
      </c>
      <c r="D211" s="7" t="s">
        <v>324</v>
      </c>
      <c r="E211" s="8" t="s">
        <v>325</v>
      </c>
      <c r="F211" s="9">
        <v>2</v>
      </c>
      <c r="G211" s="10">
        <v>1506.18</v>
      </c>
      <c r="H211" s="10">
        <v>482.88</v>
      </c>
      <c r="I211" s="10">
        <v>1327.55</v>
      </c>
      <c r="J211" s="10">
        <f>ROUND(G211 * (1 + 20.2 / 100), 2)</f>
        <v>1810.43</v>
      </c>
      <c r="K211" s="10">
        <f>ROUND(F211 * H211, 2)</f>
        <v>965.76</v>
      </c>
      <c r="L211" s="10">
        <f>M211 - K211</f>
        <v>2655.1000000000004</v>
      </c>
      <c r="M211" s="10">
        <f>ROUND(F211 * J211, 2)</f>
        <v>3620.86</v>
      </c>
      <c r="N211" s="11">
        <f t="shared" si="35"/>
        <v>3.5790752980365075E-3</v>
      </c>
    </row>
    <row r="212" spans="1:14" ht="51.95" customHeight="1" x14ac:dyDescent="0.2">
      <c r="A212" s="7" t="s">
        <v>326</v>
      </c>
      <c r="B212" s="9" t="s">
        <v>327</v>
      </c>
      <c r="C212" s="7" t="s">
        <v>25</v>
      </c>
      <c r="D212" s="7" t="s">
        <v>328</v>
      </c>
      <c r="E212" s="8" t="s">
        <v>325</v>
      </c>
      <c r="F212" s="9">
        <v>2</v>
      </c>
      <c r="G212" s="10">
        <v>2785.97</v>
      </c>
      <c r="H212" s="10">
        <v>978.64</v>
      </c>
      <c r="I212" s="10">
        <v>2370.1</v>
      </c>
      <c r="J212" s="10">
        <f>ROUND(G212 * (1 + 20.2 / 100), 2)</f>
        <v>3348.74</v>
      </c>
      <c r="K212" s="10">
        <f>ROUND(F212 * H212, 2)</f>
        <v>1957.28</v>
      </c>
      <c r="L212" s="10">
        <f>M212 - K212</f>
        <v>4740.2</v>
      </c>
      <c r="M212" s="10">
        <f>ROUND(F212 * J212, 2)</f>
        <v>6697.48</v>
      </c>
      <c r="N212" s="11">
        <f t="shared" si="35"/>
        <v>6.6201911223006541E-3</v>
      </c>
    </row>
    <row r="213" spans="1:14" ht="65.099999999999994" customHeight="1" x14ac:dyDescent="0.2">
      <c r="A213" s="7" t="s">
        <v>329</v>
      </c>
      <c r="B213" s="9" t="s">
        <v>330</v>
      </c>
      <c r="C213" s="7" t="s">
        <v>25</v>
      </c>
      <c r="D213" s="7" t="s">
        <v>331</v>
      </c>
      <c r="E213" s="8" t="s">
        <v>27</v>
      </c>
      <c r="F213" s="9">
        <v>2</v>
      </c>
      <c r="G213" s="10">
        <v>1414.71</v>
      </c>
      <c r="H213" s="10">
        <v>560.52</v>
      </c>
      <c r="I213" s="10">
        <v>1139.96</v>
      </c>
      <c r="J213" s="10">
        <f>ROUND(G213 * (1 + 20.2 / 100), 2)</f>
        <v>1700.48</v>
      </c>
      <c r="K213" s="10">
        <f>ROUND(F213 * H213, 2)</f>
        <v>1121.04</v>
      </c>
      <c r="L213" s="10">
        <f>M213 - K213</f>
        <v>2279.92</v>
      </c>
      <c r="M213" s="10">
        <f>ROUND(F213 * J213, 2)</f>
        <v>3400.96</v>
      </c>
      <c r="N213" s="11">
        <f t="shared" si="35"/>
        <v>3.3617129426739062E-3</v>
      </c>
    </row>
    <row r="214" spans="1:14" ht="39" customHeight="1" x14ac:dyDescent="0.2">
      <c r="A214" s="7" t="s">
        <v>332</v>
      </c>
      <c r="B214" s="9" t="s">
        <v>333</v>
      </c>
      <c r="C214" s="7" t="s">
        <v>32</v>
      </c>
      <c r="D214" s="7" t="s">
        <v>334</v>
      </c>
      <c r="E214" s="8" t="s">
        <v>325</v>
      </c>
      <c r="F214" s="9">
        <v>30</v>
      </c>
      <c r="G214" s="10">
        <v>238.27</v>
      </c>
      <c r="H214" s="10">
        <v>21.48</v>
      </c>
      <c r="I214" s="10">
        <v>264.92</v>
      </c>
      <c r="J214" s="10">
        <f>ROUND(G214 * (1 + 20.2 / 100), 2)</f>
        <v>286.39999999999998</v>
      </c>
      <c r="K214" s="10">
        <f>ROUND(F214 * H214, 2)</f>
        <v>644.4</v>
      </c>
      <c r="L214" s="10">
        <f>M214 - K214</f>
        <v>7947.6</v>
      </c>
      <c r="M214" s="10">
        <f>ROUND(F214 * J214, 2)</f>
        <v>8592</v>
      </c>
      <c r="N214" s="11">
        <f t="shared" si="35"/>
        <v>8.4928483732399675E-3</v>
      </c>
    </row>
    <row r="215" spans="1:14" ht="24" customHeight="1" x14ac:dyDescent="0.2">
      <c r="A215" s="3" t="s">
        <v>335</v>
      </c>
      <c r="B215" s="3"/>
      <c r="C215" s="3"/>
      <c r="D215" s="3" t="s">
        <v>193</v>
      </c>
      <c r="E215" s="3"/>
      <c r="F215" s="4"/>
      <c r="G215" s="3"/>
      <c r="H215" s="3"/>
      <c r="I215" s="3"/>
      <c r="J215" s="3"/>
      <c r="K215" s="3"/>
      <c r="L215" s="3"/>
      <c r="M215" s="5">
        <v>5683.1</v>
      </c>
      <c r="N215" s="6">
        <f t="shared" si="35"/>
        <v>5.6175170612150918E-3</v>
      </c>
    </row>
    <row r="216" spans="1:14" ht="24" customHeight="1" x14ac:dyDescent="0.2">
      <c r="A216" s="7" t="s">
        <v>336</v>
      </c>
      <c r="B216" s="9" t="s">
        <v>195</v>
      </c>
      <c r="C216" s="7" t="s">
        <v>25</v>
      </c>
      <c r="D216" s="7" t="s">
        <v>193</v>
      </c>
      <c r="E216" s="8" t="s">
        <v>34</v>
      </c>
      <c r="F216" s="9">
        <v>5858.87</v>
      </c>
      <c r="G216" s="10">
        <v>0.81</v>
      </c>
      <c r="H216" s="10">
        <v>0.93</v>
      </c>
      <c r="I216" s="10">
        <v>0.04</v>
      </c>
      <c r="J216" s="10">
        <f>ROUND(G216 * (1 + 20.2 / 100), 2)</f>
        <v>0.97</v>
      </c>
      <c r="K216" s="10">
        <f>ROUND(F216 * H216, 2)</f>
        <v>5448.75</v>
      </c>
      <c r="L216" s="10">
        <f>M216 - K216</f>
        <v>234.35000000000036</v>
      </c>
      <c r="M216" s="10">
        <f>ROUND(F216 * J216, 2)</f>
        <v>5683.1</v>
      </c>
      <c r="N216" s="11">
        <f t="shared" si="35"/>
        <v>5.6175170612150918E-3</v>
      </c>
    </row>
    <row r="217" spans="1:14" ht="25.5" x14ac:dyDescent="0.2">
      <c r="A217" s="19"/>
      <c r="B217" s="19"/>
      <c r="C217" s="19"/>
      <c r="D217" s="19"/>
      <c r="E217" s="19"/>
      <c r="F217" s="19"/>
      <c r="G217" s="19"/>
      <c r="H217" s="19"/>
      <c r="I217" s="19"/>
      <c r="J217" s="19" t="s">
        <v>337</v>
      </c>
      <c r="K217" s="19" t="s">
        <v>338</v>
      </c>
      <c r="L217" s="19" t="s">
        <v>339</v>
      </c>
      <c r="M217" s="19" t="s">
        <v>340</v>
      </c>
      <c r="N217" s="19"/>
    </row>
    <row r="218" spans="1:14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</row>
    <row r="219" spans="1:14" x14ac:dyDescent="0.2">
      <c r="A219" s="29"/>
      <c r="B219" s="29"/>
      <c r="C219" s="29"/>
      <c r="D219" s="20"/>
      <c r="E219" s="19"/>
      <c r="F219" s="19"/>
      <c r="G219" s="19"/>
      <c r="H219" s="19"/>
      <c r="I219" s="19"/>
      <c r="J219" s="23" t="s">
        <v>341</v>
      </c>
      <c r="K219" s="29"/>
      <c r="L219" s="30">
        <v>858908.19</v>
      </c>
      <c r="M219" s="29"/>
      <c r="N219" s="29"/>
    </row>
    <row r="220" spans="1:14" x14ac:dyDescent="0.2">
      <c r="A220" s="29"/>
      <c r="B220" s="29"/>
      <c r="C220" s="29"/>
      <c r="D220" s="20"/>
      <c r="E220" s="19"/>
      <c r="F220" s="19"/>
      <c r="G220" s="19"/>
      <c r="H220" s="19"/>
      <c r="I220" s="19"/>
      <c r="J220" s="23" t="s">
        <v>342</v>
      </c>
      <c r="K220" s="29"/>
      <c r="L220" s="30">
        <v>152766.53</v>
      </c>
      <c r="M220" s="29"/>
      <c r="N220" s="29"/>
    </row>
    <row r="221" spans="1:14" x14ac:dyDescent="0.2">
      <c r="A221" s="29"/>
      <c r="B221" s="29"/>
      <c r="C221" s="29"/>
      <c r="D221" s="20"/>
      <c r="E221" s="19"/>
      <c r="F221" s="19"/>
      <c r="G221" s="19"/>
      <c r="H221" s="19"/>
      <c r="I221" s="19"/>
      <c r="J221" s="23" t="s">
        <v>343</v>
      </c>
      <c r="K221" s="29"/>
      <c r="L221" s="30">
        <v>1011674.72</v>
      </c>
      <c r="M221" s="29"/>
      <c r="N221" s="29"/>
    </row>
    <row r="222" spans="1:14" ht="60" customHeight="1" x14ac:dyDescent="0.2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</row>
    <row r="223" spans="1:14" ht="69.95" customHeight="1" x14ac:dyDescent="0.2">
      <c r="A223" s="31" t="s">
        <v>344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</row>
  </sheetData>
  <mergeCells count="27">
    <mergeCell ref="A221:C221"/>
    <mergeCell ref="J221:K221"/>
    <mergeCell ref="L221:N221"/>
    <mergeCell ref="A223:N223"/>
    <mergeCell ref="A219:C219"/>
    <mergeCell ref="J219:K219"/>
    <mergeCell ref="L219:N219"/>
    <mergeCell ref="A220:C220"/>
    <mergeCell ref="J220:K220"/>
    <mergeCell ref="L220:N220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scale="66" fitToHeight="0" orientation="landscape" r:id="rId1"/>
  <headerFooter>
    <oddHeader xml:space="preserve">&amp;L &amp;CMunicípio de Ijuí - Pode Executivo
CNPJ: 90.738.196/0001-09 &amp;R&amp;P/&amp;N
</oddHeader>
    <oddFooter>&amp;L &amp;CRua Benjamin Constant   - Centro - Ijuí / RS
55 3331 6100 / 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2023-12-12T14:12:24Z</cp:lastPrinted>
  <dcterms:created xsi:type="dcterms:W3CDTF">2023-11-07T12:42:55Z</dcterms:created>
  <dcterms:modified xsi:type="dcterms:W3CDTF">2023-12-12T14:12:41Z</dcterms:modified>
</cp:coreProperties>
</file>